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X:\Man_FEU\AE31 - OKMP\Aktualizácia metodiky OPII\!Prirucky_OPII\PpZ\2021-xx-xx Prilohy_PpZ\"/>
    </mc:Choice>
  </mc:AlternateContent>
  <bookViews>
    <workbookView xWindow="0" yWindow="0" windowWidth="28800" windowHeight="11835"/>
  </bookViews>
  <sheets>
    <sheet name="a) Rozpočet projektu GP" sheetId="5" r:id="rId1"/>
    <sheet name="a) Rozpočet projektu NGP" sheetId="19" r:id="rId2"/>
    <sheet name="b)Pozemky" sheetId="10" r:id="rId3"/>
    <sheet name="Zdroj" sheetId="9" r:id="rId4"/>
    <sheet name="Hárok2" sheetId="17" state="hidden" r:id="rId5"/>
    <sheet name="Hárok3" sheetId="18" state="hidden" r:id="rId6"/>
  </sheets>
  <definedNames>
    <definedName name="ghghjgh">#REF!</definedName>
    <definedName name="hjkz">#REF!</definedName>
    <definedName name="_xlnm.Print_Area" localSheetId="0">'a) Rozpočet projektu GP'!$A$1:$R$83</definedName>
    <definedName name="_xlnm.Print_Area" localSheetId="1">'a) Rozpočet projektu NGP'!$A$1:$P$76</definedName>
  </definedNames>
  <calcPr calcId="162913"/>
</workbook>
</file>

<file path=xl/calcChain.xml><?xml version="1.0" encoding="utf-8"?>
<calcChain xmlns="http://schemas.openxmlformats.org/spreadsheetml/2006/main">
  <c r="L55" i="19" l="1"/>
  <c r="K55" i="19"/>
  <c r="M55" i="19"/>
  <c r="L42" i="19"/>
  <c r="L43" i="19"/>
  <c r="L41" i="19"/>
  <c r="L34" i="19"/>
  <c r="L35" i="19"/>
  <c r="L36" i="19"/>
  <c r="L31" i="19"/>
  <c r="L32" i="19"/>
  <c r="L30" i="19"/>
  <c r="L18" i="19"/>
  <c r="L19" i="19"/>
  <c r="L20" i="19"/>
  <c r="L21" i="19"/>
  <c r="L23" i="19"/>
  <c r="L24" i="19"/>
  <c r="L25" i="19"/>
  <c r="L17" i="19"/>
  <c r="I17" i="5" l="1"/>
  <c r="M17" i="5" s="1"/>
  <c r="I18" i="5"/>
  <c r="M18" i="5" s="1"/>
  <c r="I17" i="19"/>
  <c r="I18" i="19"/>
  <c r="J18" i="5" l="1"/>
  <c r="J17" i="5"/>
  <c r="I55" i="19"/>
  <c r="F55" i="19"/>
  <c r="G55" i="19" s="1"/>
  <c r="I62" i="5"/>
  <c r="F62" i="5"/>
  <c r="G62" i="5" s="1"/>
  <c r="J62" i="5" l="1"/>
  <c r="M62" i="5"/>
  <c r="L62" i="5"/>
  <c r="N62" i="5"/>
  <c r="K62" i="5"/>
  <c r="J55" i="19"/>
  <c r="O62" i="5"/>
  <c r="I19" i="5"/>
  <c r="M19" i="5" s="1"/>
  <c r="H50" i="19" l="1"/>
  <c r="L50" i="19" s="1"/>
  <c r="H56" i="19"/>
  <c r="L56" i="19" s="1"/>
  <c r="F19" i="5" l="1"/>
  <c r="F20" i="5"/>
  <c r="F21" i="5"/>
  <c r="F41" i="5" l="1"/>
  <c r="G41" i="5" s="1"/>
  <c r="P41" i="5" s="1"/>
  <c r="I41" i="5"/>
  <c r="F42" i="5"/>
  <c r="G42" i="5" s="1"/>
  <c r="P42" i="5" s="1"/>
  <c r="I42" i="5"/>
  <c r="F35" i="5"/>
  <c r="G35" i="5" s="1"/>
  <c r="P35" i="5" s="1"/>
  <c r="I35" i="5"/>
  <c r="F36" i="5"/>
  <c r="G36" i="5" s="1"/>
  <c r="P36" i="5" s="1"/>
  <c r="I36" i="5"/>
  <c r="I26" i="5"/>
  <c r="I27" i="5"/>
  <c r="F26" i="5"/>
  <c r="G26" i="5" s="1"/>
  <c r="P26" i="5" s="1"/>
  <c r="F27" i="5"/>
  <c r="G27" i="5" s="1"/>
  <c r="P27" i="5" s="1"/>
  <c r="I20" i="5"/>
  <c r="I21" i="5"/>
  <c r="G20" i="5"/>
  <c r="P20" i="5" s="1"/>
  <c r="G21" i="5"/>
  <c r="P21" i="5" s="1"/>
  <c r="J36" i="5" l="1"/>
  <c r="M36" i="5"/>
  <c r="O21" i="5"/>
  <c r="M21" i="5"/>
  <c r="K21" i="5"/>
  <c r="N21" i="5"/>
  <c r="L21" i="5"/>
  <c r="O27" i="5"/>
  <c r="M27" i="5"/>
  <c r="K27" i="5"/>
  <c r="N27" i="5"/>
  <c r="L27" i="5"/>
  <c r="J35" i="5"/>
  <c r="M35" i="5"/>
  <c r="O20" i="5"/>
  <c r="M20" i="5"/>
  <c r="K20" i="5"/>
  <c r="L20" i="5"/>
  <c r="N20" i="5"/>
  <c r="O26" i="5"/>
  <c r="M26" i="5"/>
  <c r="N26" i="5"/>
  <c r="K26" i="5"/>
  <c r="L26" i="5"/>
  <c r="J41" i="5"/>
  <c r="M41" i="5"/>
  <c r="J42" i="5"/>
  <c r="M42" i="5"/>
  <c r="L36" i="5"/>
  <c r="K42" i="5"/>
  <c r="N42" i="5"/>
  <c r="N36" i="5"/>
  <c r="L42" i="5"/>
  <c r="K36" i="5"/>
  <c r="O42" i="5"/>
  <c r="N41" i="5"/>
  <c r="O36" i="5"/>
  <c r="N35" i="5"/>
  <c r="K41" i="5"/>
  <c r="O41" i="5"/>
  <c r="L41" i="5"/>
  <c r="K35" i="5"/>
  <c r="O35" i="5"/>
  <c r="L35" i="5"/>
  <c r="J27" i="5"/>
  <c r="J26" i="5"/>
  <c r="J21" i="5"/>
  <c r="J20" i="5"/>
  <c r="P10" i="19" l="1"/>
  <c r="G19" i="5" l="1"/>
  <c r="P19" i="5" s="1"/>
  <c r="J19" i="5"/>
  <c r="F22" i="5"/>
  <c r="G22" i="5" s="1"/>
  <c r="P22" i="5" s="1"/>
  <c r="I22" i="5"/>
  <c r="F23" i="5"/>
  <c r="G23" i="5" s="1"/>
  <c r="P23" i="5" s="1"/>
  <c r="I23" i="5"/>
  <c r="F25" i="5"/>
  <c r="G25" i="5" s="1"/>
  <c r="P25" i="5" s="1"/>
  <c r="I25" i="5"/>
  <c r="F28" i="5"/>
  <c r="G28" i="5" s="1"/>
  <c r="P28" i="5" s="1"/>
  <c r="I28" i="5"/>
  <c r="F29" i="5"/>
  <c r="G29" i="5" s="1"/>
  <c r="P29" i="5" s="1"/>
  <c r="I29" i="5"/>
  <c r="J29" i="5" l="1"/>
  <c r="M29" i="5"/>
  <c r="J25" i="5"/>
  <c r="M25" i="5"/>
  <c r="J22" i="5"/>
  <c r="M22" i="5"/>
  <c r="K28" i="5"/>
  <c r="M28" i="5"/>
  <c r="J23" i="5"/>
  <c r="M23" i="5"/>
  <c r="N23" i="5"/>
  <c r="N29" i="5"/>
  <c r="N22" i="5"/>
  <c r="N25" i="5"/>
  <c r="N28" i="5"/>
  <c r="N19" i="5"/>
  <c r="K19" i="5"/>
  <c r="K29" i="5"/>
  <c r="K23" i="5"/>
  <c r="K22" i="5"/>
  <c r="K25" i="5"/>
  <c r="O29" i="5"/>
  <c r="L29" i="5"/>
  <c r="O28" i="5"/>
  <c r="L28" i="5"/>
  <c r="J28" i="5"/>
  <c r="O25" i="5"/>
  <c r="L25" i="5"/>
  <c r="O23" i="5"/>
  <c r="L23" i="5"/>
  <c r="O22" i="5"/>
  <c r="L22" i="5"/>
  <c r="O19" i="5"/>
  <c r="L19" i="5"/>
  <c r="F49" i="5"/>
  <c r="G49" i="5" s="1"/>
  <c r="P49" i="5" s="1"/>
  <c r="I49" i="5"/>
  <c r="M49" i="5" s="1"/>
  <c r="F50" i="5"/>
  <c r="G50" i="5" s="1"/>
  <c r="P50" i="5" s="1"/>
  <c r="I50" i="5"/>
  <c r="M50" i="5" s="1"/>
  <c r="F51" i="5"/>
  <c r="G51" i="5" s="1"/>
  <c r="P51" i="5" s="1"/>
  <c r="I51" i="5"/>
  <c r="M51" i="5" s="1"/>
  <c r="H52" i="5"/>
  <c r="F34" i="5"/>
  <c r="G34" i="5" s="1"/>
  <c r="P34" i="5" s="1"/>
  <c r="I34" i="5"/>
  <c r="M34" i="5" s="1"/>
  <c r="F37" i="5"/>
  <c r="G37" i="5" s="1"/>
  <c r="P37" i="5" s="1"/>
  <c r="I37" i="5"/>
  <c r="M37" i="5" s="1"/>
  <c r="F38" i="5"/>
  <c r="G38" i="5" s="1"/>
  <c r="P38" i="5" s="1"/>
  <c r="I38" i="5"/>
  <c r="M38" i="5" s="1"/>
  <c r="F40" i="5"/>
  <c r="G40" i="5" s="1"/>
  <c r="P40" i="5" s="1"/>
  <c r="I40" i="5"/>
  <c r="M40" i="5" s="1"/>
  <c r="F43" i="5"/>
  <c r="G43" i="5" s="1"/>
  <c r="P43" i="5" s="1"/>
  <c r="I43" i="5"/>
  <c r="M43" i="5" s="1"/>
  <c r="F44" i="5"/>
  <c r="G44" i="5" s="1"/>
  <c r="P44" i="5" s="1"/>
  <c r="I44" i="5"/>
  <c r="M44" i="5" s="1"/>
  <c r="H45" i="5"/>
  <c r="F45" i="5" l="1"/>
  <c r="P45" i="5"/>
  <c r="P52" i="5"/>
  <c r="J49" i="5"/>
  <c r="N49" i="5"/>
  <c r="J44" i="5"/>
  <c r="N44" i="5"/>
  <c r="J43" i="5"/>
  <c r="N43" i="5"/>
  <c r="J40" i="5"/>
  <c r="N40" i="5"/>
  <c r="J38" i="5"/>
  <c r="N38" i="5"/>
  <c r="J37" i="5"/>
  <c r="N37" i="5"/>
  <c r="J34" i="5"/>
  <c r="N34" i="5"/>
  <c r="J51" i="5"/>
  <c r="N51" i="5"/>
  <c r="J50" i="5"/>
  <c r="N50" i="5"/>
  <c r="O38" i="5"/>
  <c r="O43" i="5"/>
  <c r="K43" i="5"/>
  <c r="O50" i="5"/>
  <c r="K50" i="5"/>
  <c r="O44" i="5"/>
  <c r="O37" i="5"/>
  <c r="K37" i="5"/>
  <c r="I52" i="5"/>
  <c r="M52" i="5" s="1"/>
  <c r="O51" i="5"/>
  <c r="O49" i="5"/>
  <c r="K49" i="5"/>
  <c r="I45" i="5"/>
  <c r="M45" i="5" s="1"/>
  <c r="O40" i="5"/>
  <c r="K40" i="5"/>
  <c r="O34" i="5"/>
  <c r="K34" i="5"/>
  <c r="K44" i="5"/>
  <c r="L40" i="5"/>
  <c r="K51" i="5"/>
  <c r="L50" i="5"/>
  <c r="F52" i="5"/>
  <c r="G52" i="5"/>
  <c r="L44" i="5"/>
  <c r="K38" i="5"/>
  <c r="L37" i="5"/>
  <c r="L51" i="5"/>
  <c r="L49" i="5"/>
  <c r="G45" i="5"/>
  <c r="L43" i="5"/>
  <c r="L38" i="5"/>
  <c r="L34" i="5"/>
  <c r="J52" i="5" l="1"/>
  <c r="J45" i="5"/>
  <c r="O45" i="5"/>
  <c r="N45" i="5"/>
  <c r="N52" i="5"/>
  <c r="K45" i="5"/>
  <c r="K52" i="5"/>
  <c r="O52" i="5"/>
  <c r="L52" i="5"/>
  <c r="L45" i="5"/>
  <c r="N17" i="5" l="1"/>
  <c r="N18" i="5"/>
  <c r="M23" i="19"/>
  <c r="H44" i="19"/>
  <c r="L44" i="19" s="1"/>
  <c r="H49" i="19"/>
  <c r="H48" i="19"/>
  <c r="L48" i="19" s="1"/>
  <c r="H57" i="5"/>
  <c r="H56" i="5"/>
  <c r="I56" i="5" s="1"/>
  <c r="M56" i="5" s="1"/>
  <c r="I49" i="19" l="1"/>
  <c r="L49" i="19"/>
  <c r="J30" i="5"/>
  <c r="J56" i="5"/>
  <c r="N56" i="5"/>
  <c r="I48" i="19"/>
  <c r="I57" i="5"/>
  <c r="N57" i="5" l="1"/>
  <c r="M57" i="5"/>
  <c r="J57" i="5"/>
  <c r="O57" i="5" s="1"/>
  <c r="L57" i="5"/>
  <c r="K57" i="5"/>
  <c r="H64" i="5"/>
  <c r="H63" i="5"/>
  <c r="H58" i="5" l="1"/>
  <c r="I63" i="5"/>
  <c r="M63" i="5" s="1"/>
  <c r="I64" i="5"/>
  <c r="M64" i="5" s="1"/>
  <c r="O63" i="5" l="1"/>
  <c r="N63" i="5"/>
  <c r="O64" i="5"/>
  <c r="N64" i="5"/>
  <c r="P65" i="5"/>
  <c r="P66" i="5" s="1"/>
  <c r="I58" i="5"/>
  <c r="H65" i="5"/>
  <c r="L64" i="5"/>
  <c r="J64" i="5"/>
  <c r="K64" i="5"/>
  <c r="L63" i="5"/>
  <c r="J63" i="5"/>
  <c r="K63" i="5"/>
  <c r="L56" i="5"/>
  <c r="K56" i="5"/>
  <c r="O56" i="5"/>
  <c r="J58" i="5" l="1"/>
  <c r="M58" i="5"/>
  <c r="K58" i="5"/>
  <c r="K65" i="5" s="1"/>
  <c r="K66" i="5" s="1"/>
  <c r="I65" i="5"/>
  <c r="N58" i="5"/>
  <c r="O58" i="5"/>
  <c r="O65" i="5" s="1"/>
  <c r="O66" i="5" s="1"/>
  <c r="F66" i="5"/>
  <c r="H66" i="5"/>
  <c r="G66" i="5"/>
  <c r="N65" i="5"/>
  <c r="N66" i="5" s="1"/>
  <c r="J65" i="5"/>
  <c r="J66" i="5" s="1"/>
  <c r="L58" i="5"/>
  <c r="L65" i="5" s="1"/>
  <c r="L66" i="5" s="1"/>
  <c r="I66" i="5" l="1"/>
  <c r="M66" i="5" s="1"/>
  <c r="M65" i="5"/>
  <c r="M48" i="19"/>
  <c r="H57" i="19" l="1"/>
  <c r="M50" i="19"/>
  <c r="K56" i="19"/>
  <c r="K49" i="19"/>
  <c r="M49" i="19"/>
  <c r="J49" i="19"/>
  <c r="J56" i="19"/>
  <c r="K48" i="19"/>
  <c r="I50" i="19"/>
  <c r="J48" i="19"/>
  <c r="O18" i="5"/>
  <c r="L18" i="5"/>
  <c r="K18" i="5"/>
  <c r="H26" i="19"/>
  <c r="L26" i="19" s="1"/>
  <c r="H37" i="19"/>
  <c r="L37" i="19" s="1"/>
  <c r="I42" i="19"/>
  <c r="I43" i="19"/>
  <c r="I41" i="19"/>
  <c r="I36" i="19"/>
  <c r="I35" i="19"/>
  <c r="I34" i="19"/>
  <c r="I32" i="19"/>
  <c r="I31" i="19"/>
  <c r="I30" i="19"/>
  <c r="I25" i="19"/>
  <c r="I24" i="19"/>
  <c r="I23" i="19"/>
  <c r="I20" i="19"/>
  <c r="I21" i="19"/>
  <c r="I19" i="19"/>
  <c r="M36" i="19"/>
  <c r="M35" i="19"/>
  <c r="M34" i="19"/>
  <c r="M32" i="19"/>
  <c r="M31" i="19"/>
  <c r="M30" i="19"/>
  <c r="M25" i="19"/>
  <c r="M24" i="19"/>
  <c r="M18" i="19"/>
  <c r="M19" i="19"/>
  <c r="M20" i="19"/>
  <c r="M21" i="19"/>
  <c r="M17" i="19"/>
  <c r="M42" i="19"/>
  <c r="M43" i="19"/>
  <c r="M41" i="19"/>
  <c r="K42" i="19"/>
  <c r="K43" i="19"/>
  <c r="K41" i="19"/>
  <c r="K36" i="19"/>
  <c r="K35" i="19"/>
  <c r="K34" i="19"/>
  <c r="K32" i="19"/>
  <c r="K31" i="19"/>
  <c r="K30" i="19"/>
  <c r="K25" i="19"/>
  <c r="K24" i="19"/>
  <c r="K23" i="19"/>
  <c r="K18" i="19"/>
  <c r="K19" i="19"/>
  <c r="K20" i="19"/>
  <c r="K21" i="19"/>
  <c r="K17" i="19"/>
  <c r="J42" i="19"/>
  <c r="J43" i="19"/>
  <c r="J41" i="19"/>
  <c r="J36" i="19"/>
  <c r="J35" i="19"/>
  <c r="J34" i="19"/>
  <c r="J32" i="19"/>
  <c r="J31" i="19"/>
  <c r="J30" i="19"/>
  <c r="J25" i="19"/>
  <c r="J24" i="19"/>
  <c r="J23" i="19"/>
  <c r="J18" i="19"/>
  <c r="J19" i="19"/>
  <c r="J20" i="19"/>
  <c r="J21" i="19"/>
  <c r="J17" i="19"/>
  <c r="F43" i="19"/>
  <c r="G43" i="19" s="1"/>
  <c r="N43" i="19" s="1"/>
  <c r="F42" i="19"/>
  <c r="G42" i="19" s="1"/>
  <c r="N42" i="19" s="1"/>
  <c r="F41" i="19"/>
  <c r="F36" i="19"/>
  <c r="G36" i="19" s="1"/>
  <c r="N36" i="19" s="1"/>
  <c r="F35" i="19"/>
  <c r="G35" i="19" s="1"/>
  <c r="N35" i="19" s="1"/>
  <c r="F34" i="19"/>
  <c r="G34" i="19" s="1"/>
  <c r="N34" i="19" s="1"/>
  <c r="F32" i="19"/>
  <c r="G32" i="19" s="1"/>
  <c r="N32" i="19" s="1"/>
  <c r="F31" i="19"/>
  <c r="G31" i="19" s="1"/>
  <c r="N31" i="19" s="1"/>
  <c r="F30" i="19"/>
  <c r="G30" i="19" s="1"/>
  <c r="N30" i="19" s="1"/>
  <c r="F25" i="19"/>
  <c r="G25" i="19" s="1"/>
  <c r="N25" i="19" s="1"/>
  <c r="F24" i="19"/>
  <c r="G24" i="19" s="1"/>
  <c r="N24" i="19" s="1"/>
  <c r="F23" i="19"/>
  <c r="G23" i="19" s="1"/>
  <c r="N23" i="19" s="1"/>
  <c r="F21" i="19"/>
  <c r="G21" i="19" s="1"/>
  <c r="N21" i="19" s="1"/>
  <c r="F20" i="19"/>
  <c r="G20" i="19" s="1"/>
  <c r="N20" i="19" s="1"/>
  <c r="F19" i="19"/>
  <c r="G19" i="19" s="1"/>
  <c r="N19" i="19" s="1"/>
  <c r="F18" i="19"/>
  <c r="G18" i="19" s="1"/>
  <c r="N18" i="19" s="1"/>
  <c r="F17" i="19"/>
  <c r="N17" i="19" s="1"/>
  <c r="H58" i="19" l="1"/>
  <c r="L58" i="19" s="1"/>
  <c r="L57" i="19"/>
  <c r="K37" i="19"/>
  <c r="J44" i="19"/>
  <c r="M44" i="19"/>
  <c r="I44" i="19"/>
  <c r="M37" i="19"/>
  <c r="G41" i="19"/>
  <c r="F44" i="19"/>
  <c r="F58" i="19" s="1"/>
  <c r="K44" i="19"/>
  <c r="N57" i="19"/>
  <c r="I56" i="19"/>
  <c r="J50" i="19"/>
  <c r="J57" i="19" s="1"/>
  <c r="K50" i="19"/>
  <c r="K57" i="19" s="1"/>
  <c r="K58" i="19" s="1"/>
  <c r="M56" i="19"/>
  <c r="M57" i="19" s="1"/>
  <c r="L17" i="5"/>
  <c r="H38" i="19"/>
  <c r="O17" i="5"/>
  <c r="N30" i="5"/>
  <c r="N46" i="5" s="1"/>
  <c r="K17" i="5"/>
  <c r="K26" i="19"/>
  <c r="M26" i="19"/>
  <c r="J26" i="19"/>
  <c r="J37" i="19"/>
  <c r="G37" i="19"/>
  <c r="F26" i="19"/>
  <c r="N37" i="19"/>
  <c r="G17" i="19"/>
  <c r="G26" i="19" s="1"/>
  <c r="N26" i="19"/>
  <c r="F37" i="19"/>
  <c r="H59" i="19" l="1"/>
  <c r="L59" i="19" s="1"/>
  <c r="L38" i="19"/>
  <c r="J58" i="19"/>
  <c r="I57" i="19"/>
  <c r="I58" i="19" s="1"/>
  <c r="M58" i="19"/>
  <c r="K38" i="19"/>
  <c r="K59" i="19" s="1"/>
  <c r="G44" i="19"/>
  <c r="G58" i="19" s="1"/>
  <c r="N41" i="19"/>
  <c r="N44" i="19" s="1"/>
  <c r="N58" i="19" s="1"/>
  <c r="M38" i="19"/>
  <c r="G38" i="19"/>
  <c r="L30" i="5"/>
  <c r="L46" i="5" s="1"/>
  <c r="K30" i="5"/>
  <c r="K46" i="5" s="1"/>
  <c r="J38" i="19"/>
  <c r="J59" i="19" s="1"/>
  <c r="F38" i="19"/>
  <c r="F59" i="19" s="1"/>
  <c r="N38" i="19"/>
  <c r="I37" i="19"/>
  <c r="I26" i="19"/>
  <c r="M59" i="19" l="1"/>
  <c r="G59" i="19"/>
  <c r="N59" i="19"/>
  <c r="I38" i="19"/>
  <c r="I59" i="19" l="1"/>
  <c r="N67" i="5"/>
  <c r="L67" i="5"/>
  <c r="K67" i="5"/>
  <c r="H30" i="5" l="1"/>
  <c r="H46" i="5" s="1"/>
  <c r="H67" i="5" l="1"/>
  <c r="I30" i="5"/>
  <c r="M30" i="5" s="1"/>
  <c r="I46" i="5" l="1"/>
  <c r="O30" i="5"/>
  <c r="F18" i="5"/>
  <c r="G18" i="5" s="1"/>
  <c r="P18" i="5" s="1"/>
  <c r="I67" i="5" l="1"/>
  <c r="M67" i="5" s="1"/>
  <c r="M46" i="5"/>
  <c r="O46" i="5"/>
  <c r="O67" i="5" s="1"/>
  <c r="J46" i="5"/>
  <c r="F14" i="10"/>
  <c r="J67" i="5" l="1"/>
  <c r="F17" i="5"/>
  <c r="P17" i="5" s="1"/>
  <c r="F30" i="5" l="1"/>
  <c r="F46" i="5" s="1"/>
  <c r="G17" i="5"/>
  <c r="G30" i="5" s="1"/>
  <c r="G46" i="5" s="1"/>
  <c r="P30" i="5" l="1"/>
  <c r="P46" i="5" l="1"/>
  <c r="P67" i="5" s="1"/>
  <c r="F67" i="5"/>
  <c r="G67" i="5"/>
  <c r="R10" i="5" s="1"/>
</calcChain>
</file>

<file path=xl/comments1.xml><?xml version="1.0" encoding="utf-8"?>
<comments xmlns="http://schemas.openxmlformats.org/spreadsheetml/2006/main">
  <authors>
    <author xml:space="preserve">MDVRR </author>
    <author>MDVRR SR</author>
  </authors>
  <commentList>
    <comment ref="R10" authorId="0" shapeId="0">
      <text>
        <r>
          <rPr>
            <sz val="9"/>
            <color indexed="81"/>
            <rFont val="Tahoma"/>
            <family val="2"/>
            <charset val="238"/>
          </rPr>
          <t>Platca DPH - uvádza sa suma neoprávnenej DPH ako rozdiel súčtov stĺpcov 7 a 6 (oranžové bunky).
Neplatca DPH - uvádza sa 0,00.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G13" authorId="0" shapeId="0">
      <text>
        <r>
          <rPr>
            <b/>
            <sz val="9"/>
            <color indexed="81"/>
            <rFont val="Tahoma"/>
            <family val="2"/>
            <charset val="238"/>
          </rPr>
          <t>= celkové investíčné výdavky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H13" authorId="0" shapeId="0">
      <text>
        <r>
          <rPr>
            <b/>
            <sz val="9"/>
            <color indexed="81"/>
            <rFont val="Tahoma"/>
            <family val="2"/>
            <charset val="238"/>
          </rPr>
          <t>= GAP +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I13" authorId="0" shapeId="0">
      <text>
        <r>
          <rPr>
            <b/>
            <sz val="9"/>
            <color indexed="81"/>
            <rFont val="Tahoma"/>
            <family val="2"/>
            <charset val="238"/>
          </rPr>
          <t>=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O13" authorId="0" shapeId="0">
      <text>
        <r>
          <rPr>
            <b/>
            <sz val="9"/>
            <color indexed="81"/>
            <rFont val="Tahoma"/>
            <family val="2"/>
            <charset val="238"/>
          </rPr>
          <t>= NAD GAP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  <comment ref="A17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1: </t>
        </r>
        <r>
          <rPr>
            <sz val="9"/>
            <color indexed="81"/>
            <rFont val="Tahoma"/>
            <family val="2"/>
            <charset val="238"/>
          </rPr>
          <t xml:space="preserve">% FM je 89%, NFP je 95% a DPH je neoprávnený výdavok (v ŽoNFP tento riadok odstráňte). </t>
        </r>
      </text>
    </comment>
    <comment ref="H17" authorId="1" shapeId="0">
      <text>
        <r>
          <rPr>
            <sz val="9"/>
            <color indexed="81"/>
            <rFont val="Tahoma"/>
            <family val="2"/>
            <charset val="238"/>
          </rPr>
          <t>Suma nesmie byť vyššia ako "Cena celkom s DPH"
Uviesť matematicky zaokrúhlené na dve desarinné miesta.</t>
        </r>
      </text>
    </comment>
    <comment ref="A18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2: </t>
        </r>
        <r>
          <rPr>
            <sz val="9"/>
            <color indexed="81"/>
            <rFont val="Tahoma"/>
            <family val="2"/>
            <charset val="238"/>
          </rPr>
          <t xml:space="preserve">% FM je 89%, NFP je 100% a DPH je oprávnený výdavok (v ŽoNFP tento riadok odstráňte). </t>
        </r>
      </text>
    </comment>
    <comment ref="H18" authorId="1" shapeId="0">
      <text>
        <r>
          <rPr>
            <sz val="9"/>
            <color indexed="81"/>
            <rFont val="Tahoma"/>
            <family val="2"/>
            <charset val="238"/>
          </rPr>
          <t xml:space="preserve">Suma nesmie byť vyššia ako "Cena celkom s DPH"
Uviesť matematicky zaokrúhlené na dve desarinné miesta.
</t>
        </r>
      </text>
    </comment>
    <comment ref="A56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5: </t>
        </r>
        <r>
          <rPr>
            <sz val="9"/>
            <color indexed="81"/>
            <rFont val="Tahoma"/>
            <family val="2"/>
            <charset val="238"/>
          </rPr>
          <t xml:space="preserve">zamestnanec pracujúci na dohodu o mimopracovnej činnosti pracuje pre projekt 120 hodín (tzn. 120 hodín predstavuje 100% odpracovaného času), % FM je 89%, NFP je 95% (v ŽoNFP tento riadok odstráňte). 
</t>
        </r>
      </text>
    </comment>
    <comment ref="A57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6: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interný zamestnanec pracuje pre žíadateľa na plný pracovný úväzok, pričom na projekte pracuje 14 mesiacov, a to priemerne iba 30% pracovného času,  % FM je 89%, NFP je 95% (v ŽoNFP tento riadok odstráňte).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2.xml><?xml version="1.0" encoding="utf-8"?>
<comments xmlns="http://schemas.openxmlformats.org/spreadsheetml/2006/main">
  <authors>
    <author xml:space="preserve">MDVRR </author>
    <author>MDVRR SR</author>
  </authors>
  <commentList>
    <comment ref="P10" authorId="0" shapeId="0">
      <text>
        <r>
          <rPr>
            <sz val="9"/>
            <color indexed="81"/>
            <rFont val="Tahoma"/>
            <family val="2"/>
            <charset val="238"/>
          </rPr>
          <t xml:space="preserve">Platca DPH - uvádza sa suma neoprávnenej DPH ako rozdiel súčtov stĺpcov 7 a 6 (oranžové bunky).
Neplatca DPH - uvádza sa 0,00.
</t>
        </r>
      </text>
    </comment>
    <comment ref="A17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1: </t>
        </r>
        <r>
          <rPr>
            <sz val="9"/>
            <color indexed="81"/>
            <rFont val="Tahoma"/>
            <family val="2"/>
            <charset val="238"/>
          </rPr>
          <t xml:space="preserve">NFP je 95% a DPH je neoprávnený výdavok (v ŽoNFP tento riadok odstráňte). </t>
        </r>
      </text>
    </comment>
    <comment ref="A18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2: </t>
        </r>
        <r>
          <rPr>
            <sz val="9"/>
            <color indexed="81"/>
            <rFont val="Tahoma"/>
            <family val="2"/>
            <charset val="238"/>
          </rPr>
          <t xml:space="preserve">NFP je 100% a DPH je oprávnený výdavok (v ŽoNFP tento riadok odstráňte). </t>
        </r>
      </text>
    </comment>
    <comment ref="A48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 xml:space="preserve">Príklad 3: </t>
        </r>
        <r>
          <rPr>
            <sz val="9"/>
            <color indexed="81"/>
            <rFont val="Tahoma"/>
            <family val="2"/>
            <charset val="238"/>
          </rPr>
          <t xml:space="preserve">zamestnanec pracujúci na dohodu o mimopracovnej činnosti pracuje pre projekt 120 hodín (tzn. 120 hodín predstavuje 100% odpracovaného času),  % FM je 89%, NFP je 95% (v ŽoNFP tento riadok odstráňte). 
</t>
        </r>
      </text>
    </comment>
    <comment ref="A49" authorId="1" shapeId="0">
      <text>
        <r>
          <rPr>
            <b/>
            <u/>
            <sz val="9"/>
            <color indexed="81"/>
            <rFont val="Tahoma"/>
            <family val="2"/>
            <charset val="238"/>
          </rPr>
          <t>Príklad 4: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>interný zamestnanec pracuje pre žiadateľa  na plný pracovný úväzok, pričom na projekte pracuje 14 mesiacov, a to priemerne iba 30%  pracovného času,  % FM je 89%, NFP je 95% (v ŽoNFP tento riadok odstráňte).</t>
        </r>
        <r>
          <rPr>
            <b/>
            <sz val="9"/>
            <color indexed="81"/>
            <rFont val="Tahoma"/>
            <family val="2"/>
            <charset val="238"/>
          </rPr>
          <t xml:space="preserve"> </t>
        </r>
        <r>
          <rPr>
            <sz val="9"/>
            <color indexed="81"/>
            <rFont val="Tahoma"/>
            <family val="2"/>
            <charset val="238"/>
          </rPr>
          <t xml:space="preserve">
</t>
        </r>
      </text>
    </comment>
  </commentList>
</comments>
</file>

<file path=xl/comments3.xml><?xml version="1.0" encoding="utf-8"?>
<comments xmlns="http://schemas.openxmlformats.org/spreadsheetml/2006/main">
  <authors>
    <author>MDVRR SR</author>
    <author xml:space="preserve">MDVRR </author>
  </authors>
  <commentList>
    <comment ref="I3" authorId="0" shapeId="0">
      <text>
        <r>
          <rPr>
            <sz val="9"/>
            <color indexed="81"/>
            <rFont val="Tahoma"/>
            <family val="2"/>
            <charset val="238"/>
          </rPr>
          <t xml:space="preserve">Interné riadenie projektu podľa kapitoly 4.9.1 a prílohy č. 1 Príručky k oprávnenosti výdavkov OPII
</t>
        </r>
      </text>
    </comment>
    <comment ref="J4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  <comment ref="J5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  <comment ref="J6" authorId="1" shapeId="0">
      <text>
        <r>
          <rPr>
            <sz val="9"/>
            <color indexed="81"/>
            <rFont val="Tahoma"/>
            <family val="2"/>
            <charset val="238"/>
          </rPr>
          <t xml:space="preserve">V zmysle aktuálenej verzie Príručky k oprávnenosti výdavkov OPII nerelevantné.
</t>
        </r>
      </text>
    </comment>
  </commentList>
</comments>
</file>

<file path=xl/sharedStrings.xml><?xml version="1.0" encoding="utf-8"?>
<sst xmlns="http://schemas.openxmlformats.org/spreadsheetml/2006/main" count="432" uniqueCount="204">
  <si>
    <t>Názov žiadateľa:</t>
  </si>
  <si>
    <t>Názov projektu:</t>
  </si>
  <si>
    <t>Názov výdavku</t>
  </si>
  <si>
    <t>Merná jednotka</t>
  </si>
  <si>
    <t>Počet jednotiek</t>
  </si>
  <si>
    <t xml:space="preserve">Skupina výdavkov  </t>
  </si>
  <si>
    <t>Podporné aktivity projektu</t>
  </si>
  <si>
    <t>021 Stavby</t>
  </si>
  <si>
    <t>027 Pozemky</t>
  </si>
  <si>
    <t>518 Ostatné služby</t>
  </si>
  <si>
    <t>Jednotková cena bez DPH
[EUR]</t>
  </si>
  <si>
    <t>Cena celkom bez DPH [EUR]</t>
  </si>
  <si>
    <t xml:space="preserve">Spôsob stanovenia výšky výdavku </t>
  </si>
  <si>
    <t>Vecný popis výdavku</t>
  </si>
  <si>
    <t>Upozornenia:</t>
  </si>
  <si>
    <t>022 Samostatné hnuteľné veci a súbory hnuteľných vecí</t>
  </si>
  <si>
    <t>Cena celkom 
s DPH [EUR]</t>
  </si>
  <si>
    <t>V......................................... dňa ......</t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</si>
  <si>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Spôsob stanovenia výšky výdavku</t>
    </r>
    <r>
      <rPr>
        <sz val="11"/>
        <color theme="1"/>
        <rFont val="Arial"/>
        <family val="2"/>
        <charset val="238"/>
      </rPr>
      <t xml:space="preserve">". V predmetnom poli vyberte z roletového menu príslušný spôsob stanovenia výšky výdavku. V prípade, ak ste výšku výdavku v rozpočte projektu stanovili spôsobom ktorý nie je preddefinovaný v roletovom menu, vyberte možnosť - </t>
    </r>
    <r>
      <rPr>
        <i/>
        <u/>
        <sz val="11"/>
        <color theme="1"/>
        <rFont val="Arial"/>
        <family val="2"/>
        <charset val="238"/>
      </rPr>
      <t>Spôsob stanovenia výšky výdavku je uvedený v poli "Vecný popis výdavku"</t>
    </r>
    <r>
      <rPr>
        <sz val="11"/>
        <color theme="1"/>
        <rFont val="Arial"/>
        <family val="2"/>
        <charset val="238"/>
      </rPr>
      <t xml:space="preserve"> a v poli "Vecný popis výdavku" špecifikujte spôsob, ktorým ste stanovili výšku príslušného výdavku v rozpočte projektu. </t>
    </r>
  </si>
  <si>
    <t>Národná diaľničná spoločnosť, a.s.</t>
  </si>
  <si>
    <t>Ziadatel</t>
  </si>
  <si>
    <t>Prioritná os 2 - Cestná infraštruktúra (TEN-T CORE)</t>
  </si>
  <si>
    <t>Prioritná os 3 - Verejná osobná doprava</t>
  </si>
  <si>
    <t>Prioritná os 4 - Infraštruktúra vodnej dopravy (TEN-T CORE)</t>
  </si>
  <si>
    <t>Prioritná os 5 - Železničná infraštruktúra (mimo TEN-T CORE)</t>
  </si>
  <si>
    <t>Prioritná os 6 - Cestná infraštruktúra (mimo TEN-T CORE)</t>
  </si>
  <si>
    <t>Prioritná os</t>
  </si>
  <si>
    <t>Prioritná os:</t>
  </si>
  <si>
    <t>Železnice Slovenskej republiky, Bratislava</t>
  </si>
  <si>
    <t>Železničná spoločnosť Slovensko, a. s.</t>
  </si>
  <si>
    <t>Slovenská správa ciest,</t>
  </si>
  <si>
    <t>Dopravný podnik Bratislava, a. s.</t>
  </si>
  <si>
    <t>Dopravný podnik mesta Košice, a.s.</t>
  </si>
  <si>
    <t>Dopravný podnik mesta Prešov, a.s.</t>
  </si>
  <si>
    <t>Dopravný podnik mesta Žilina, s. r. o.</t>
  </si>
  <si>
    <t>Agentúra rozvoja vodnej dopravy</t>
  </si>
  <si>
    <t>Verejné prístavy, a. s.</t>
  </si>
  <si>
    <t>Finančné riaditeľstvo SR</t>
  </si>
  <si>
    <t>Hlavné mesto SR Bratislava</t>
  </si>
  <si>
    <t>Mesto Košice</t>
  </si>
  <si>
    <t>Mesto Prešov</t>
  </si>
  <si>
    <t>Mesto Žilina</t>
  </si>
  <si>
    <t>Mesto Banská Bystrica</t>
  </si>
  <si>
    <t>Hlavná aktivita projektu č. 2</t>
  </si>
  <si>
    <t>Hlavná aktivita projektu č. 1</t>
  </si>
  <si>
    <t>013 Softvér</t>
  </si>
  <si>
    <t>014 Oceniteľné práva</t>
  </si>
  <si>
    <t>019 Ostatný dlhodobý nehmotný majetok</t>
  </si>
  <si>
    <t>023 Dopravné prostriedky</t>
  </si>
  <si>
    <t>029 Ostatný dlhodobý hmotný majetok</t>
  </si>
  <si>
    <t>112 Zásoby</t>
  </si>
  <si>
    <t>Znalecký alebo odborný posudok</t>
  </si>
  <si>
    <t>Štátna / rezortná expertíza</t>
  </si>
  <si>
    <t>UNIKA - Sadzobník pre navrhovanie ponukových cien projektových prác a inžinierskych činností (rel. pre projektovú dokumentáciu)</t>
  </si>
  <si>
    <t>Manažér / expert pre verejné obstarávanie</t>
  </si>
  <si>
    <t>Manažér / expert prípravy projektu</t>
  </si>
  <si>
    <t>Projektový manažér (riadenie projektu)</t>
  </si>
  <si>
    <t>Manažér pre investičnú činnosť</t>
  </si>
  <si>
    <t>Finančný manažér</t>
  </si>
  <si>
    <t>Asistent projektového / finančného manažéra, administratívny pracovník</t>
  </si>
  <si>
    <t xml:space="preserve">P. č. </t>
  </si>
  <si>
    <t>Číslo znaleckého posudku</t>
  </si>
  <si>
    <t xml:space="preserve">Číslo kúpnej zmluvy / Rozhodnutia </t>
  </si>
  <si>
    <t>Číslo parcely podľa kúpnej zmluvy / Rozhodnutia</t>
  </si>
  <si>
    <t>Celková suma podľa kúpnej zmluvy / Rozhodnutia</t>
  </si>
  <si>
    <t>.</t>
  </si>
  <si>
    <t>xyz</t>
  </si>
  <si>
    <t>Pozicie riadenie projektu</t>
  </si>
  <si>
    <t>pečiatka + podpis štatutárneho orgánu žiadateľa</t>
  </si>
  <si>
    <t>vložte názov hlavnej aktivity č. 1</t>
  </si>
  <si>
    <t>Podaktivita 1.1</t>
  </si>
  <si>
    <t>Podaktivita 1.2</t>
  </si>
  <si>
    <r>
      <t xml:space="preserve">Prioritná os 1 - </t>
    </r>
    <r>
      <rPr>
        <sz val="10"/>
        <color theme="1"/>
        <rFont val="Arial"/>
        <family val="2"/>
        <charset val="238"/>
      </rPr>
      <t>Železničná infraštruktúra (TEN-T CORE) a obnova mobilných prostriedkov</t>
    </r>
  </si>
  <si>
    <r>
      <t>Iné - spôsob stanovenia výšky výdavku je uvedený v poli "</t>
    </r>
    <r>
      <rPr>
        <i/>
        <sz val="10"/>
        <color theme="1"/>
        <rFont val="Arial"/>
        <family val="2"/>
        <charset val="238"/>
      </rPr>
      <t>Vecný popis výdavku</t>
    </r>
    <r>
      <rPr>
        <sz val="10"/>
        <color theme="1"/>
        <rFont val="Arial"/>
        <family val="2"/>
        <charset val="238"/>
      </rPr>
      <t xml:space="preserve">" </t>
    </r>
  </si>
  <si>
    <t>Podaktivita 2.1</t>
  </si>
  <si>
    <t>Podaktivita 2.2</t>
  </si>
  <si>
    <t>Miera finančnej medzery (%)</t>
  </si>
  <si>
    <t>Spolufinancovanie NFP z COV (%)</t>
  </si>
  <si>
    <t>Platca DPH</t>
  </si>
  <si>
    <t>Oprávnené výdavky pre projekt generujúci príjem (EUR)</t>
  </si>
  <si>
    <t>(1)</t>
  </si>
  <si>
    <t>(2)</t>
  </si>
  <si>
    <t>(3)</t>
  </si>
  <si>
    <t>(4)</t>
  </si>
  <si>
    <t>(5)</t>
  </si>
  <si>
    <t>(8)</t>
  </si>
  <si>
    <t>(13)</t>
  </si>
  <si>
    <t>(14)</t>
  </si>
  <si>
    <t>(6 = 4 x 5)</t>
  </si>
  <si>
    <t>(7 = 6 x 1,2)</t>
  </si>
  <si>
    <t>(9 = 8 x %FM)</t>
  </si>
  <si>
    <t>(10 = 9 x %NFP)</t>
  </si>
  <si>
    <t>stavebné práce</t>
  </si>
  <si>
    <t>súbor</t>
  </si>
  <si>
    <t>ÁNO</t>
  </si>
  <si>
    <t>NIE</t>
  </si>
  <si>
    <r>
      <t xml:space="preserve"> - V prípade doplnenia ďalších výdavkov vstĺpci "</t>
    </r>
    <r>
      <rPr>
        <b/>
        <sz val="11"/>
        <color theme="1"/>
        <rFont val="Arial"/>
        <family val="2"/>
        <charset val="238"/>
      </rPr>
      <t>Názov výdavku</t>
    </r>
    <r>
      <rPr>
        <sz val="11"/>
        <color theme="1"/>
        <rFont val="Arial"/>
        <family val="2"/>
        <charset val="238"/>
      </rPr>
      <t>" vložte nový riadok a zadajte názov príslušného výdavku. Riadky je potrebné vkladať tak, aby celkový súčet zahŕňal aj novovložené riadky. Obdobne analogicky postupujte aj pri dopĺňaní tabuľky o nové aktivity projektu.</t>
    </r>
  </si>
  <si>
    <r>
      <t xml:space="preserve"> - Pole "</t>
    </r>
    <r>
      <rPr>
        <b/>
        <i/>
        <sz val="11"/>
        <color theme="1"/>
        <rFont val="Arial"/>
        <family val="2"/>
        <charset val="238"/>
      </rPr>
      <t>Vecný popis výdavku</t>
    </r>
    <r>
      <rPr>
        <sz val="11"/>
        <color theme="1"/>
        <rFont val="Arial"/>
        <family val="2"/>
        <charset val="238"/>
      </rPr>
      <t xml:space="preserve">". V rámci vecného popisu výdavkov špecifikujte jednotlivé výdavky z hľadiska ich predmetu, resp. rozsahu, prípadne nevyhnutnosti. To znamená, že v prípade, ak výdavok pozostáva z viacerých položiek, je potrebné tieto položky v rámci vecného popisu výdavku bližšie špecifikovať, t.j. uviesť z akých položiek pozostáva cena výdavku vrátane výšky týchto položiek </t>
    </r>
    <r>
      <rPr>
        <sz val="11"/>
        <color theme="1"/>
        <rFont val="Arial"/>
        <family val="2"/>
        <charset val="238"/>
      </rPr>
      <t xml:space="preserve">.  </t>
    </r>
  </si>
  <si>
    <t>Skupina výdavkov HA</t>
  </si>
  <si>
    <t>568 Ostatné finančné výdavky</t>
  </si>
  <si>
    <t>930 Rezerva na nepredvídateľné výdavky</t>
  </si>
  <si>
    <t>521 Mzdové výdavky</t>
  </si>
  <si>
    <t>Publicita a iné podporné aktivity</t>
  </si>
  <si>
    <t>Spôsob stanovenia výšky výdavku HA, publicita a iné PA</t>
  </si>
  <si>
    <t>Interné riadenie projektu - výška výdavku je obvyklá v danom odbore, čase a mieste, je primeraná úlohám a zodpovednostiam osôb zapojených do realizácie projektu a je stanovená v súlade s podmienkami oprávnenosti osobných výdavkov uvedených v Príručke k oprávnenosti výdavkov OPII.</t>
  </si>
  <si>
    <t xml:space="preserve">Zrealizované verejné obstarávanie - výška výdavku je stanovená na základe uzavretej zmluvy s úspešným uchádzačom a v súlade s údajmi, ktoré sú uvedené v tabuľke č. 12 formulára ŽoNFP - Verejné obstarávanie.   </t>
  </si>
  <si>
    <t>Prieskum trhu - výška výdavku je stanovená na základe vykonaného prieskumu trhu v zmysle predloženého záznamu z vyhodnotenia prieskumu trhu.</t>
  </si>
  <si>
    <t>Cena celkom 
s DPH (EUR)</t>
  </si>
  <si>
    <t>Cena celkom           bez DPH (EUR)</t>
  </si>
  <si>
    <t>Jednotková cena bez DPH (EUR)</t>
  </si>
  <si>
    <r>
      <t xml:space="preserve">S P O L U </t>
    </r>
    <r>
      <rPr>
        <b/>
        <i/>
        <sz val="13"/>
        <rFont val="Arial"/>
        <family val="2"/>
        <charset val="238"/>
      </rPr>
      <t>(celkové výdavky projektu)</t>
    </r>
  </si>
  <si>
    <r>
      <t xml:space="preserve">SPOLU PODPORNÉ AKTIVITY PROJEKTU </t>
    </r>
    <r>
      <rPr>
        <i/>
        <sz val="13"/>
        <rFont val="Arial"/>
        <family val="2"/>
        <charset val="238"/>
      </rPr>
      <t>(celkové nepriame výdavky)</t>
    </r>
  </si>
  <si>
    <r>
      <t>SPOLU HLAVNÉ AKTIVITY PROJEKTU</t>
    </r>
    <r>
      <rPr>
        <i/>
        <sz val="13"/>
        <rFont val="Arial"/>
        <family val="2"/>
        <charset val="238"/>
      </rPr>
      <t xml:space="preserve"> (celkové priame výdavky)</t>
    </r>
  </si>
  <si>
    <t>SPOLU Hlavná aktivita č. 1</t>
  </si>
  <si>
    <t>SPOLU Hlavná aktivita č. 2</t>
  </si>
  <si>
    <t>(6)</t>
  </si>
  <si>
    <r>
      <t xml:space="preserve"> - Výška výdavkov jednotlivých aktivít projektu </t>
    </r>
    <r>
      <rPr>
        <b/>
        <sz val="11"/>
        <color theme="1"/>
        <rFont val="Arial"/>
        <family val="2"/>
        <charset val="238"/>
      </rPr>
      <t>nesmie prekročiť finančné a percentuálne limity</t>
    </r>
    <r>
      <rPr>
        <sz val="11"/>
        <color theme="1"/>
        <rFont val="Arial"/>
        <family val="2"/>
        <charset val="238"/>
      </rPr>
      <t xml:space="preserve"> uvedené v Príručkek oprávnenosti výdavkov OPII.</t>
    </r>
  </si>
  <si>
    <t>Celková cena práce za projekt                 (EUR)</t>
  </si>
  <si>
    <t>z toho                          NFP                      (EUR)</t>
  </si>
  <si>
    <t>Pozemky, stavby</t>
  </si>
  <si>
    <t>Všetky vyplnené hárky k podponej dokumentácii k oprávnenosit výdavkov je žiadateľ povinný predložiť písomne aj editovateľnou elektronickou formou (nie scan) prostredníctvom ITMS2014+</t>
  </si>
  <si>
    <t>Celkové výdavky na pozemky / stavby:</t>
  </si>
  <si>
    <t>Príloha č. 1a PpŽ - Podporná dokumentácia k oprávnenosti výdavkov, časť b) Pozemky</t>
  </si>
  <si>
    <t>Zdroj EU</t>
  </si>
  <si>
    <t>Zdroj ŠR</t>
  </si>
  <si>
    <t>Vlastné zdroje prijímateľa</t>
  </si>
  <si>
    <t xml:space="preserve"> EU = 9 x 85%)</t>
  </si>
  <si>
    <t>VZ = 9 x %VZ</t>
  </si>
  <si>
    <t>ŠR = 9 x %ŠR</t>
  </si>
  <si>
    <t>Spolufinancovanie zdroja EÚ z COV (%)</t>
  </si>
  <si>
    <t>Splufinancovanie zdroja ŠR z COV (%)</t>
  </si>
  <si>
    <t>Spolufinancovanie vlastných zdrojov  z COV (%)</t>
  </si>
  <si>
    <t>(9 = 8 x %NFP)</t>
  </si>
  <si>
    <t xml:space="preserve"> EU = 8 x %EÚ)</t>
  </si>
  <si>
    <t>ŠR = 8 x %ŠR</t>
  </si>
  <si>
    <t>VZ = 8 x %VZ</t>
  </si>
  <si>
    <t>(9  = 8 x %NFP)</t>
  </si>
  <si>
    <t xml:space="preserve"> EU = 8 x 85%)</t>
  </si>
  <si>
    <t xml:space="preserve">
Ja, nižšie podpísaný žiadateľ (štatutárny orgán žiadateľa) čestne vyhlasujem, že údaje uvedené v tomto rozpočte projektu, ako aj ostatnej podpornej dokumentácii k oprávnenosti výdavkov, ktorá je neoddeliteľnou prílohou rozpočtu projektu, sú správne, pravdivé, úplné a matematicky presné. Nárokované sumy zodpovedajú pravidlám stanoveným v Príručke k oprávnenosti výdavkov OPII. 
</t>
  </si>
  <si>
    <t>(11)</t>
  </si>
  <si>
    <t>(12)</t>
  </si>
  <si>
    <t xml:space="preserve"> EU = 9 x %EÚ)</t>
  </si>
  <si>
    <t>Počet MJ</t>
  </si>
  <si>
    <t>Hrubá mzda za mernú jednotku (EUR)</t>
  </si>
  <si>
    <t>(8 =  4 x 5 x (6 + 7)</t>
  </si>
  <si>
    <t>(7)</t>
  </si>
  <si>
    <t>% pracovného času na projekt</t>
  </si>
  <si>
    <t>SPOLU Publicita a iné podporné aktivity</t>
  </si>
  <si>
    <r>
      <t>Iné - spôsob stanovenia výšky výdavku je uvedený v poli "</t>
    </r>
    <r>
      <rPr>
        <i/>
        <strike/>
        <sz val="10"/>
        <color theme="1"/>
        <rFont val="Arial"/>
        <family val="2"/>
        <charset val="238"/>
      </rPr>
      <t>Vecný popis výdavku</t>
    </r>
    <r>
      <rPr>
        <strike/>
        <sz val="10"/>
        <color theme="1"/>
        <rFont val="Arial"/>
        <family val="2"/>
        <charset val="238"/>
      </rPr>
      <t xml:space="preserve">" </t>
    </r>
  </si>
  <si>
    <t>Spôsob stanovenia výšky výdavku - interné riadenie P</t>
  </si>
  <si>
    <t>Skupina výdavkov _ interné riadenie P</t>
  </si>
  <si>
    <t>Skupina výdavkov PA (publicita a iné PA)</t>
  </si>
  <si>
    <t xml:space="preserve">Vecný popis výdavku </t>
  </si>
  <si>
    <t>Spôsob stanovenia výšky výdavku</t>
  </si>
  <si>
    <t>Zákonné odvody zamestnávateľa za mernú jednotku (EUR)</t>
  </si>
  <si>
    <t xml:space="preserve"> - Ak sa počas realizácie hlavných aktivít budú uplatňovať aj mzdové výdavky (skupina aktivít 521), pre ich výpočet skopírujte do hlavných aktivít hlavičku a riadky tabuľky pre interné riadenie projektu a primerane upravte súčtové riadky.  Oprávnené pracovné pozície na realizáciu hlavných aktivít projektu sú len tie, ktoré sú uvedené v Príručke k oprávnenosti výdavkov OPII. Odporúčania pre stanovovanie mzdových výdavkov sú uvedené vyššie.</t>
  </si>
  <si>
    <t xml:space="preserve"> - riadky označené modrým písmom slúžia ako príklad vyplnenia rozpočtu projektu. V  ŽoNFP ich odstráňte a používajte len riadky vyznačené čiernym písmom. </t>
  </si>
  <si>
    <r>
      <t xml:space="preserve"> - Dbajte prosím na súlad údajov uvedených v Podrobnom rozpočte projektu s údajmi uvedenými vo formulári ŽoNFP, ako aj v ďalších prílohách ŽoNFP.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 ani iné doklady súvisiace s predmetným výdavkom (napr. kúpnu zmluvu). Žiadateľ je povinný uchovávať znalecký alebo odborný posudok a súvisiace doklady u seba a v prípade požiadavky RO OPII je povinný kedykoľvek v priebehu schvaľovacieho procesu alebo implementácie projektu, najneskôr v rámci príslušnej ŽoP, predložiť všetky doklady, na základe ktorých bola stanovená výška príslušného výdavku. Ak sa preukáže, že žiadateľ uviedol v rozpočte projektu sumu, ktorá nie je podložená znaleckým alebo odborným posudkom, RO OPII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b/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b/>
        <sz val="11"/>
        <rFont val="Arial"/>
        <family val="2"/>
        <charset val="238"/>
      </rPr>
      <t xml:space="preserve"> (</t>
    </r>
    <r>
      <rPr>
        <sz val="11"/>
        <rFont val="Arial"/>
        <family val="2"/>
        <charset val="238"/>
      </rPr>
      <t xml:space="preserve">nepredkladá komplet dokumentáciu k VO). Žiadateľ je povinný uchovávať kompletnú dokumentáciu k verejnému obstarávaniu, vrátane zmluvy s úspešným uchádzačom u seba a v prípade požiadavky RO OPII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. Ak sa preukáže, že žiadateľ uviedol v rozpočte projektu sumu, ktorá nie je podložená relevantnou dokumentáciou, RO pre OP 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 pre OP II pri identifikácii nedostatkov vo verejnom obstarávaní, ktorého výsledkom bola zmluva s úspešným uchádzačom a na základe ktorej bola stanovená výška príslušného výdavku v rozpočte. </t>
    </r>
  </si>
  <si>
    <r>
      <t xml:space="preserve"> - Dbajte prosím na súlad údajov uvedených v Podrobnom rozpočte projektu s údajmi uvedenými vo formulári ŽoNFP, ako aj v ďalších prílohách ŽoNFP. V prípade, ak bola výška výdavku stanovená</t>
    </r>
    <r>
      <rPr>
        <b/>
        <sz val="11"/>
        <rFont val="Arial"/>
        <family val="2"/>
        <charset val="238"/>
      </rPr>
      <t xml:space="preserve"> na základe znaleckého alebo odborného posudku</t>
    </r>
    <r>
      <rPr>
        <sz val="11"/>
        <rFont val="Arial"/>
        <family val="2"/>
        <charset val="238"/>
      </rPr>
      <t xml:space="preserve">, žiadateľ nepredkladá ako súčasť ŽoNFP znalecký alebo odborný posudok ani iné doklady súvisiace s predmetným výdavkom (napr. kúpnu zmluvu). Žiadateľ je povinný uchovávať znalecký alebo odborný posudok a súvisiace doklady u seba a v prípade požiadavky RO OPII je povinný kedykoľvek v priebehu schvaľovacieho procesu alebo implementácie projektu, najneskôr v rámci príslušnej ŽoP, predložiť všetky doklady, na základe ktorých bola stanovená výška príslušného výdavku . Ak sa preukáže, že žiadateľ uviedol v rozpočte projektu sumu, ktorá nie je podložená znaleckým alebo odborným posudkom, RO OPII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NFP. V prípade, ak bola výška výdavku stanovená </t>
    </r>
    <r>
      <rPr>
        <b/>
        <sz val="11"/>
        <rFont val="Arial"/>
        <family val="2"/>
        <charset val="238"/>
      </rPr>
      <t>na základe uzavretej zmluvy s úspešným uchádzačom</t>
    </r>
    <r>
      <rPr>
        <sz val="11"/>
        <rFont val="Arial"/>
        <family val="2"/>
        <charset val="238"/>
      </rPr>
      <t xml:space="preserve"> ako výsledkom vykonaného verejného obstarávania, </t>
    </r>
    <r>
      <rPr>
        <b/>
        <u/>
        <sz val="11"/>
        <rFont val="Arial"/>
        <family val="2"/>
        <charset val="238"/>
      </rPr>
      <t>žiadateľ predkladá ako súčasť ŽoNFP iba zmluvu s úspešným uchádzačom vrátane dodatkov k zmluve</t>
    </r>
    <r>
      <rPr>
        <b/>
        <sz val="11"/>
        <rFont val="Arial"/>
        <family val="2"/>
        <charset val="238"/>
      </rPr>
      <t xml:space="preserve"> (nepredkladá komplet dokumentáciu k VO)</t>
    </r>
    <r>
      <rPr>
        <sz val="11"/>
        <rFont val="Arial"/>
        <family val="2"/>
        <charset val="238"/>
      </rPr>
      <t xml:space="preserve">. Žiadateľ je povinný uchovávať kompletnú dokumentáciu k verejnému obstarávaniu, vrátane zmluvy s úspešným uchádzačom u seba a v prípade požiadavky RO OPII je povinný kedykoľvek v priebehu schvaľovacieho procesu alebo implementácie projektu, najneskôr v rámci príslušnej žiadosti o platbu, predložiť relevantnú dokumentáciu, na základe ktorej bola stanovená výška príslušného výdavku. Uvedené rovnako platí aj v prípade, ak bola výška výdavku stanovená na základe </t>
    </r>
    <r>
      <rPr>
        <b/>
        <sz val="11"/>
        <rFont val="Arial"/>
        <family val="2"/>
        <charset val="238"/>
      </rPr>
      <t>prieskumu trhu</t>
    </r>
    <r>
      <rPr>
        <sz val="11"/>
        <rFont val="Arial"/>
        <family val="2"/>
        <charset val="238"/>
      </rPr>
      <t xml:space="preserve">.
V prípade, ak sa preukáže, že žiadateľ uviedol v rozpočte projektu sumu, ktorá nie je podložená relevantnou dokumentáciou, RO pre OP II je v závislosti od identifikovaných nedostatkov oprávnený znížiť výšku zodpovedajúcich výdavkov, uznať výdavok v plnej výške ako neoprávnený alebo vyvodiť iné právne následky v konaní o žiadosti o NFP, resp. v súlade s podmienkami upravenými v zmluve o poskytnutí NFP; uvedené nemá vplyv na postup RO pre OP II pri identifikácii nedostatkov vo verejnom obstarávaní, ktorého výsledkom bola zmluva s úspešným uchádzačom a na základe ktorej bola stanovená výška príslušného výdavku v rozpočte. 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</si>
  <si>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>odhadované % pracovného času  z príslušnej mernej jednotky, ktoré zamestnanec odpracuje na danej pozícii počas celej doby realizácie aktivít projektu</t>
    </r>
    <r>
      <rPr>
        <sz val="11"/>
        <color theme="1"/>
        <rFont val="Arial"/>
        <family val="2"/>
        <charset val="238"/>
      </rPr>
      <t>.  Skutočné hodnoty odpracovaného času pre účely projektu bude prijímateľ uvádzať v pracovných výkazoch. RO OPII uhradí prijímateľovi NFPzodpovedajúci oprávnenej hodnote odpracovanému času len do výšky NFP uvedeného v rozpočte projektu pri dodržaní limitov oprávnenosti mzdových výdavkov uvedených v prílohe č. 1 k Príručke k oprávnenosti výdavkov OPII.</t>
    </r>
  </si>
  <si>
    <r>
      <t xml:space="preserve"> - V prípade mzdových výdavkov sa v stĺpci (5) uvádza </t>
    </r>
    <r>
      <rPr>
        <b/>
        <sz val="11"/>
        <color theme="1"/>
        <rFont val="Arial"/>
        <family val="2"/>
        <charset val="238"/>
      </rPr>
      <t>odhadované % pracovného času  z príslušnej mernej jednotky, ktoré zamestnanec odpracuje na danej pozícii počas celej doby realizácie aktivít projektu</t>
    </r>
    <r>
      <rPr>
        <sz val="11"/>
        <color theme="1"/>
        <rFont val="Arial"/>
        <family val="2"/>
        <charset val="238"/>
      </rPr>
      <t xml:space="preserve">  Skutočné hodnoty odpracovaného času pre účely projektu bude prijímateľ uvádzať v pracovných výkazoch. RO OPII uhradí prijímateľovi  NFP zodpovedajúci oprávnenej hodnote odpracovanému času len do výšky NFP uvedeného v rozpočte projektu pri dodržaní limitov oprávnenosti mzdových výdavkov uvedených v prílohe č. 1 k Príručke k oprávnenosti výdavkov OPII.</t>
    </r>
  </si>
  <si>
    <r>
      <t xml:space="preserve"> - v prípade, ak sa na danú </t>
    </r>
    <r>
      <rPr>
        <b/>
        <sz val="11"/>
        <color theme="1"/>
        <rFont val="Arial"/>
        <family val="2"/>
        <charset val="238"/>
      </rPr>
      <t>skupinu výdavkov</t>
    </r>
    <r>
      <rPr>
        <sz val="11"/>
        <color theme="1"/>
        <rFont val="Arial"/>
        <family val="2"/>
        <charset val="238"/>
      </rPr>
      <t xml:space="preserve"> vzťahuje viac samostatných položiek (napr. v rámci skupiny výdavkov "021-Stavby" sa budú realizovať stavebné práce a stavebný dozor), uveďte každú položku v samostatnom riadku.  </t>
    </r>
  </si>
  <si>
    <t>Platca DPH                                             Neoprávnená DPH (EUR)</t>
  </si>
  <si>
    <t>(11 = 8 - 9)</t>
  </si>
  <si>
    <t xml:space="preserve">(12)                 </t>
  </si>
  <si>
    <t>Výdavky neoprávnené na financovanie nad rámec finančnej medzery (EUR)</t>
  </si>
  <si>
    <t>Iné neoprávnené výdavky (EUR)</t>
  </si>
  <si>
    <t>Celkové oprávnené výdavky (EUR)</t>
  </si>
  <si>
    <t xml:space="preserve">(10)                 </t>
  </si>
  <si>
    <t>Celkové oprávnené výdavky              (EUR)</t>
  </si>
  <si>
    <t>Iné neoprávnené výdavky (EUR)
(Mimo DPH)</t>
  </si>
  <si>
    <t xml:space="preserve">Neplatca DPH 12 = 7 - 8                                    Platca DPH 12 = 6-8          </t>
  </si>
  <si>
    <t>Neoprávnené výdavky (EUR)
(Mimo DPH)</t>
  </si>
  <si>
    <t xml:space="preserve">Neplatca DPH 10 = 7-8                                    Platca DPH 10 = 6-8          </t>
  </si>
  <si>
    <t>Pro-Danubia - Združenie obcí pre miestnu dopravu po Dunaji</t>
  </si>
  <si>
    <t>Slovenský vodohospodársky podnik, štátny podnik</t>
  </si>
  <si>
    <t>Vodohospodárska výstavba, štátny podnik</t>
  </si>
  <si>
    <t>Slovenská technická univerzita v Bratislave</t>
  </si>
  <si>
    <t>osobohodina (DoVP)</t>
  </si>
  <si>
    <t>osobomesiac (TPP)</t>
  </si>
  <si>
    <t xml:space="preserve">osobohodina </t>
  </si>
  <si>
    <t>Celková odplata za poskytované služby               (EUR)</t>
  </si>
  <si>
    <t xml:space="preserve">(8)  </t>
  </si>
  <si>
    <t>SPOLU riadenie projektu</t>
  </si>
  <si>
    <r>
      <t xml:space="preserve">vložte názov podaktivity č. 1.1 </t>
    </r>
    <r>
      <rPr>
        <i/>
        <sz val="12"/>
        <color theme="3"/>
        <rFont val="Arial"/>
        <family val="2"/>
        <charset val="238"/>
      </rPr>
      <t xml:space="preserve">(ak projekt nemá podaktivity, tento riadok odstráňte) </t>
    </r>
  </si>
  <si>
    <r>
      <t xml:space="preserve">vložte názov podaktivity č. 1.2 </t>
    </r>
    <r>
      <rPr>
        <i/>
        <sz val="12"/>
        <color theme="3"/>
        <rFont val="Arial"/>
        <family val="2"/>
        <charset val="238"/>
      </rPr>
      <t>(ak projekt nemá podaktivity, tento riadok vrátane nevyplnených riadkov odstráňte)</t>
    </r>
  </si>
  <si>
    <r>
      <rPr>
        <b/>
        <sz val="12"/>
        <color theme="3"/>
        <rFont val="Arial"/>
        <family val="2"/>
        <charset val="238"/>
      </rPr>
      <t xml:space="preserve">vložte názov podaktivity č. 2.1 </t>
    </r>
    <r>
      <rPr>
        <sz val="12"/>
        <color theme="3"/>
        <rFont val="Arial"/>
        <family val="2"/>
        <charset val="238"/>
      </rPr>
      <t>(ak projekt nemá podaktivity, tento riadok vrátane nevyplnených riadkov odstráňte)</t>
    </r>
  </si>
  <si>
    <r>
      <t xml:space="preserve">vložte názov podaktivity č. 2.2 </t>
    </r>
    <r>
      <rPr>
        <sz val="12"/>
        <color theme="3"/>
        <rFont val="Arial"/>
        <family val="2"/>
        <charset val="238"/>
      </rPr>
      <t>(ak projekt nemá podaktivity, tento riadok vrátane nevyplnených riadkov odstráňte)</t>
    </r>
  </si>
  <si>
    <r>
      <t xml:space="preserve">Externé riadenie projektu </t>
    </r>
    <r>
      <rPr>
        <b/>
        <i/>
        <sz val="12"/>
        <color theme="3"/>
        <rFont val="Arial"/>
        <family val="2"/>
        <charset val="238"/>
      </rPr>
      <t>(ak projekt nemá externé riadenie projektu, tento riadok vrátane ostatných prislúchajúcich nevyplnených riadkov odstráňte)</t>
    </r>
  </si>
  <si>
    <r>
      <t xml:space="preserve">Interné riadenie projektu </t>
    </r>
    <r>
      <rPr>
        <b/>
        <i/>
        <sz val="12"/>
        <color theme="3"/>
        <rFont val="Arial"/>
        <family val="2"/>
        <charset val="238"/>
      </rPr>
      <t>(ak projekt nemá interné riadenie projektu, tento riadok vrátane ostatných prislúchajúcich nevyplnených riadkov odstráňte)</t>
    </r>
  </si>
  <si>
    <t>Spôsob stanovenia výšky výdavku - externé riadenie P</t>
  </si>
  <si>
    <r>
      <t xml:space="preserve">vložte názov podaktivity č. 1.1 </t>
    </r>
    <r>
      <rPr>
        <sz val="12"/>
        <color theme="3"/>
        <rFont val="Arial"/>
        <family val="2"/>
        <charset val="238"/>
      </rPr>
      <t xml:space="preserve">(ak projekt nemá podaktivity, tento riadok odstráňte) </t>
    </r>
  </si>
  <si>
    <r>
      <t xml:space="preserve">vložte názov podaktivity č. 1.2 </t>
    </r>
    <r>
      <rPr>
        <sz val="12"/>
        <color theme="3"/>
        <rFont val="Arial"/>
        <family val="2"/>
        <charset val="238"/>
      </rPr>
      <t>(ak projekt nemá podaktivity, tento riadok vrátane nevyplnených riadkov odstráňte)</t>
    </r>
  </si>
  <si>
    <r>
      <t xml:space="preserve">vložte názov hlavnej aktivity č. 2 </t>
    </r>
    <r>
      <rPr>
        <i/>
        <sz val="12"/>
        <color theme="3"/>
        <rFont val="Arial"/>
        <family val="2"/>
        <charset val="238"/>
      </rPr>
      <t>(ak projekt má len jednu hlavnú aktivitu, všetky ostatné riadky v rámci hl. aktivít za hlavnou aktivitou č. 1 odstráňte)</t>
    </r>
  </si>
  <si>
    <t xml:space="preserve">Riadenie projektu </t>
  </si>
  <si>
    <t xml:space="preserve">(8) </t>
  </si>
  <si>
    <t xml:space="preserve">Iné neoprávnené výdavky (EUR) </t>
  </si>
  <si>
    <t>Celková odplata za poskytované služby               COV (EUR)</t>
  </si>
  <si>
    <t>Zdroj Pro-rata</t>
  </si>
  <si>
    <t>Pro-rata = 9 x %PR</t>
  </si>
  <si>
    <t>Spolufinancovanie zo zdrojov Pro-rata (%)</t>
  </si>
  <si>
    <t>Pro-rata = 8 x %PR</t>
  </si>
  <si>
    <t xml:space="preserve">Podrobný rozpočet projektu pre projekt generujúci čistý príjem </t>
  </si>
  <si>
    <t>Podrobný rozpočet projektu pre projekt negenerujúci čistý príjem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</si>
</sst>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0\ [$€-1]"/>
    <numFmt numFmtId="165" formatCode="#,##0.000"/>
  </numFmts>
  <fonts count="68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2"/>
      <name val="Arial"/>
      <family val="2"/>
      <charset val="238"/>
    </font>
    <font>
      <b/>
      <sz val="16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i/>
      <u/>
      <sz val="11"/>
      <color theme="1"/>
      <name val="Arial"/>
      <family val="2"/>
      <charset val="238"/>
    </font>
    <font>
      <sz val="12"/>
      <color rgb="FF000000"/>
      <name val="Arial"/>
      <family val="2"/>
      <charset val="238"/>
    </font>
    <font>
      <b/>
      <u/>
      <sz val="11"/>
      <name val="Arial"/>
      <family val="2"/>
      <charset val="238"/>
    </font>
    <font>
      <i/>
      <sz val="10"/>
      <name val="Arial"/>
      <family val="2"/>
      <charset val="238"/>
    </font>
    <font>
      <b/>
      <sz val="18"/>
      <color theme="1"/>
      <name val="Arial"/>
      <family val="2"/>
      <charset val="238"/>
    </font>
    <font>
      <sz val="11"/>
      <color rgb="FFFF0000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rgb="FF000000"/>
      <name val="Arial"/>
      <family val="2"/>
      <charset val="238"/>
    </font>
    <font>
      <b/>
      <i/>
      <sz val="11"/>
      <name val="Arial"/>
      <family val="2"/>
      <charset val="238"/>
    </font>
    <font>
      <sz val="9"/>
      <color indexed="81"/>
      <name val="Tahoma"/>
      <family val="2"/>
      <charset val="238"/>
    </font>
    <font>
      <b/>
      <sz val="9"/>
      <color indexed="81"/>
      <name val="Tahoma"/>
      <family val="2"/>
      <charset val="238"/>
    </font>
    <font>
      <b/>
      <u/>
      <sz val="9"/>
      <color indexed="81"/>
      <name val="Tahoma"/>
      <family val="2"/>
      <charset val="238"/>
    </font>
    <font>
      <b/>
      <i/>
      <sz val="12"/>
      <name val="Arial"/>
      <family val="2"/>
      <charset val="238"/>
    </font>
    <font>
      <i/>
      <sz val="12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Arial"/>
      <family val="2"/>
      <charset val="238"/>
    </font>
    <font>
      <sz val="12"/>
      <name val="Arial"/>
      <family val="2"/>
      <charset val="238"/>
    </font>
    <font>
      <sz val="12"/>
      <color theme="0"/>
      <name val="Arial"/>
      <family val="2"/>
      <charset val="238"/>
    </font>
    <font>
      <b/>
      <sz val="12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i/>
      <sz val="12"/>
      <color theme="1"/>
      <name val="Arial"/>
      <family val="2"/>
      <charset val="238"/>
    </font>
    <font>
      <b/>
      <sz val="12"/>
      <color rgb="FFFF0000"/>
      <name val="Arial"/>
      <family val="2"/>
      <charset val="238"/>
    </font>
    <font>
      <sz val="12"/>
      <color rgb="FFFF000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3"/>
      <name val="Arial"/>
      <family val="2"/>
      <charset val="238"/>
    </font>
    <font>
      <b/>
      <i/>
      <sz val="13"/>
      <name val="Arial"/>
      <family val="2"/>
      <charset val="238"/>
    </font>
    <font>
      <sz val="13"/>
      <name val="Arial"/>
      <family val="2"/>
      <charset val="238"/>
    </font>
    <font>
      <sz val="13"/>
      <color theme="1"/>
      <name val="Calibri"/>
      <family val="2"/>
      <charset val="238"/>
      <scheme val="minor"/>
    </font>
    <font>
      <i/>
      <sz val="13"/>
      <name val="Arial"/>
      <family val="2"/>
      <charset val="238"/>
    </font>
    <font>
      <sz val="13"/>
      <color rgb="FFFF0000"/>
      <name val="Arial"/>
      <family val="2"/>
      <charset val="238"/>
    </font>
    <font>
      <sz val="13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2"/>
      <color rgb="FF0000FF"/>
      <name val="Arial"/>
      <family val="2"/>
      <charset val="238"/>
    </font>
    <font>
      <b/>
      <sz val="12"/>
      <color rgb="FF0000FF"/>
      <name val="Arial"/>
      <family val="2"/>
      <charset val="238"/>
    </font>
    <font>
      <b/>
      <sz val="13"/>
      <color rgb="FFFF0000"/>
      <name val="Arial"/>
      <family val="2"/>
      <charset val="238"/>
    </font>
    <font>
      <b/>
      <sz val="13"/>
      <color theme="1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i/>
      <sz val="13"/>
      <color theme="1"/>
      <name val="Calibri"/>
      <family val="2"/>
      <charset val="238"/>
      <scheme val="minor"/>
    </font>
    <font>
      <strike/>
      <sz val="10"/>
      <color theme="1"/>
      <name val="Arial"/>
      <family val="2"/>
      <charset val="238"/>
    </font>
    <font>
      <i/>
      <strike/>
      <sz val="10"/>
      <color theme="1"/>
      <name val="Arial"/>
      <family val="2"/>
      <charset val="238"/>
    </font>
    <font>
      <sz val="11"/>
      <color theme="0"/>
      <name val="Arial"/>
      <family val="2"/>
      <charset val="238"/>
    </font>
    <font>
      <sz val="9"/>
      <color indexed="81"/>
      <name val="Tahoma"/>
      <charset val="1"/>
    </font>
    <font>
      <sz val="9"/>
      <name val="Arial"/>
      <family val="2"/>
      <charset val="238"/>
    </font>
    <font>
      <sz val="8"/>
      <name val="Arial"/>
      <family val="2"/>
      <charset val="238"/>
    </font>
    <font>
      <i/>
      <sz val="12"/>
      <color rgb="FFFF0000"/>
      <name val="Calibri"/>
      <family val="2"/>
      <charset val="238"/>
      <scheme val="minor"/>
    </font>
    <font>
      <b/>
      <i/>
      <sz val="12"/>
      <color rgb="FFFF0000"/>
      <name val="Calibri"/>
      <family val="2"/>
      <charset val="238"/>
      <scheme val="minor"/>
    </font>
    <font>
      <b/>
      <i/>
      <sz val="12"/>
      <color theme="3"/>
      <name val="Arial"/>
      <family val="2"/>
      <charset val="238"/>
    </font>
    <font>
      <i/>
      <sz val="12"/>
      <color theme="3"/>
      <name val="Arial"/>
      <family val="2"/>
      <charset val="238"/>
    </font>
    <font>
      <sz val="12"/>
      <color theme="3"/>
      <name val="Arial"/>
      <family val="2"/>
      <charset val="238"/>
    </font>
    <font>
      <b/>
      <sz val="12"/>
      <color theme="3"/>
      <name val="Arial"/>
      <family val="2"/>
      <charset val="238"/>
    </font>
    <font>
      <sz val="12"/>
      <color theme="3"/>
      <name val="Calibri"/>
      <family val="2"/>
      <charset val="238"/>
      <scheme val="minor"/>
    </font>
    <font>
      <sz val="11"/>
      <color theme="3"/>
      <name val="Calibri"/>
      <family val="2"/>
      <charset val="238"/>
      <scheme val="minor"/>
    </font>
    <font>
      <b/>
      <sz val="11"/>
      <color theme="3"/>
      <name val="Arial"/>
      <family val="2"/>
      <charset val="238"/>
    </font>
    <font>
      <b/>
      <i/>
      <sz val="11"/>
      <color rgb="FFFF0000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6" tint="0.59999389629810485"/>
        <bgColor indexed="64"/>
      </patternFill>
    </fill>
  </fills>
  <borders count="5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383">
    <xf numFmtId="0" fontId="0" fillId="0" borderId="0" xfId="0"/>
    <xf numFmtId="0" fontId="0" fillId="0" borderId="0" xfId="0" applyProtection="1">
      <protection locked="0"/>
    </xf>
    <xf numFmtId="0" fontId="0" fillId="0" borderId="0" xfId="0" applyAlignment="1" applyProtection="1">
      <alignment horizont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0" xfId="0" applyAlignment="1" applyProtection="1">
      <alignment vertical="center"/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0" fillId="0" borderId="0" xfId="0" applyProtection="1"/>
    <xf numFmtId="0" fontId="0" fillId="0" borderId="0" xfId="0" applyAlignment="1" applyProtection="1">
      <alignment horizontal="center"/>
    </xf>
    <xf numFmtId="0" fontId="0" fillId="0" borderId="0" xfId="0" applyAlignment="1" applyProtection="1">
      <alignment horizontal="center" vertical="center"/>
    </xf>
    <xf numFmtId="0" fontId="3" fillId="0" borderId="0" xfId="0" applyFont="1" applyBorder="1" applyAlignment="1" applyProtection="1"/>
    <xf numFmtId="0" fontId="8" fillId="0" borderId="0" xfId="0" applyFont="1" applyAlignment="1" applyProtection="1">
      <alignment horizontal="left"/>
    </xf>
    <xf numFmtId="0" fontId="2" fillId="0" borderId="0" xfId="0" applyFont="1" applyProtection="1"/>
    <xf numFmtId="0" fontId="2" fillId="0" borderId="0" xfId="0" applyFont="1" applyAlignment="1" applyProtection="1">
      <alignment horizontal="center" vertical="center"/>
    </xf>
    <xf numFmtId="0" fontId="3" fillId="0" borderId="0" xfId="0" applyFont="1" applyFill="1" applyBorder="1" applyAlignment="1" applyProtection="1">
      <alignment vertical="center"/>
    </xf>
    <xf numFmtId="0" fontId="11" fillId="0" borderId="0" xfId="0" applyFont="1" applyAlignment="1">
      <alignment vertical="center"/>
    </xf>
    <xf numFmtId="0" fontId="15" fillId="0" borderId="0" xfId="0" applyFont="1"/>
    <xf numFmtId="0" fontId="15" fillId="0" borderId="0" xfId="0" applyFont="1" applyProtection="1"/>
    <xf numFmtId="0" fontId="15" fillId="0" borderId="0" xfId="0" applyFont="1" applyProtection="1">
      <protection locked="0"/>
    </xf>
    <xf numFmtId="0" fontId="15" fillId="0" borderId="0" xfId="0" applyFont="1" applyAlignment="1" applyProtection="1">
      <alignment vertical="center"/>
    </xf>
    <xf numFmtId="0" fontId="15" fillId="0" borderId="0" xfId="0" applyFont="1" applyAlignment="1" applyProtection="1">
      <alignment vertical="center"/>
      <protection locked="0"/>
    </xf>
    <xf numFmtId="0" fontId="15" fillId="0" borderId="0" xfId="0" applyFont="1" applyAlignment="1" applyProtection="1">
      <alignment horizontal="center" vertical="center"/>
    </xf>
    <xf numFmtId="0" fontId="15" fillId="0" borderId="0" xfId="0" applyFont="1" applyAlignment="1" applyProtection="1">
      <alignment horizontal="center" vertical="center"/>
      <protection locked="0"/>
    </xf>
    <xf numFmtId="0" fontId="6" fillId="0" borderId="0" xfId="0" applyFont="1" applyBorder="1" applyAlignment="1" applyProtection="1"/>
    <xf numFmtId="0" fontId="19" fillId="0" borderId="0" xfId="0" applyFont="1" applyBorder="1" applyAlignment="1">
      <alignment horizontal="center" vertical="center" wrapText="1"/>
    </xf>
    <xf numFmtId="0" fontId="19" fillId="0" borderId="0" xfId="0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vertical="center" wrapText="1"/>
    </xf>
    <xf numFmtId="0" fontId="20" fillId="0" borderId="0" xfId="0" applyFont="1" applyBorder="1" applyAlignment="1">
      <alignment vertical="center" wrapText="1"/>
    </xf>
    <xf numFmtId="0" fontId="2" fillId="5" borderId="0" xfId="0" applyFont="1" applyFill="1" applyBorder="1" applyAlignment="1">
      <alignment vertical="center" wrapText="1"/>
    </xf>
    <xf numFmtId="0" fontId="2" fillId="0" borderId="0" xfId="0" applyFont="1" applyBorder="1" applyAlignment="1">
      <alignment wrapText="1"/>
    </xf>
    <xf numFmtId="0" fontId="2" fillId="0" borderId="0" xfId="0" applyFont="1"/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2" fillId="6" borderId="0" xfId="0" applyFont="1" applyFill="1" applyBorder="1" applyAlignment="1">
      <alignment horizontal="justify" vertical="center" wrapText="1"/>
    </xf>
    <xf numFmtId="4" fontId="0" fillId="0" borderId="0" xfId="0" applyNumberFormat="1" applyProtection="1">
      <protection locked="0"/>
    </xf>
    <xf numFmtId="49" fontId="15" fillId="0" borderId="0" xfId="0" applyNumberFormat="1" applyFont="1" applyProtection="1"/>
    <xf numFmtId="49" fontId="15" fillId="0" borderId="0" xfId="0" applyNumberFormat="1" applyFont="1" applyProtection="1">
      <protection locked="0"/>
    </xf>
    <xf numFmtId="49" fontId="0" fillId="0" borderId="0" xfId="0" applyNumberFormat="1" applyProtection="1">
      <protection locked="0"/>
    </xf>
    <xf numFmtId="10" fontId="2" fillId="0" borderId="0" xfId="0" applyNumberFormat="1" applyFont="1" applyAlignment="1">
      <alignment horizontal="center" vertical="center"/>
    </xf>
    <xf numFmtId="0" fontId="30" fillId="4" borderId="19" xfId="0" applyFont="1" applyFill="1" applyBorder="1" applyAlignment="1" applyProtection="1">
      <alignment horizontal="center" vertical="center" wrapText="1"/>
    </xf>
    <xf numFmtId="0" fontId="30" fillId="4" borderId="1" xfId="0" applyFont="1" applyFill="1" applyBorder="1" applyAlignment="1" applyProtection="1">
      <alignment horizontal="center" vertical="center" wrapText="1"/>
    </xf>
    <xf numFmtId="0" fontId="30" fillId="4" borderId="18" xfId="0" applyFont="1" applyFill="1" applyBorder="1" applyAlignment="1" applyProtection="1">
      <alignment horizontal="center" vertical="center" wrapText="1"/>
    </xf>
    <xf numFmtId="0" fontId="29" fillId="8" borderId="19" xfId="0" applyFont="1" applyFill="1" applyBorder="1" applyAlignment="1" applyProtection="1">
      <alignment horizontal="center" vertical="center" wrapText="1"/>
    </xf>
    <xf numFmtId="0" fontId="32" fillId="8" borderId="7" xfId="0" applyFont="1" applyFill="1" applyBorder="1" applyAlignment="1">
      <alignment horizontal="left" vertical="center" wrapText="1"/>
    </xf>
    <xf numFmtId="0" fontId="32" fillId="8" borderId="29" xfId="0" applyFont="1" applyFill="1" applyBorder="1" applyAlignment="1">
      <alignment horizontal="left" vertical="center" wrapText="1"/>
    </xf>
    <xf numFmtId="0" fontId="33" fillId="0" borderId="17" xfId="0" applyFont="1" applyFill="1" applyBorder="1" applyAlignment="1" applyProtection="1">
      <alignment vertical="center" wrapText="1"/>
      <protection locked="0"/>
    </xf>
    <xf numFmtId="0" fontId="28" fillId="2" borderId="1" xfId="0" applyFont="1" applyFill="1" applyBorder="1" applyAlignment="1" applyProtection="1">
      <alignment vertical="center" wrapText="1"/>
      <protection locked="0"/>
    </xf>
    <xf numFmtId="0" fontId="29" fillId="0" borderId="1" xfId="0" applyFont="1" applyBorder="1" applyAlignment="1" applyProtection="1">
      <alignment horizontal="center" vertical="center" wrapText="1"/>
      <protection locked="0"/>
    </xf>
    <xf numFmtId="4" fontId="29" fillId="0" borderId="1" xfId="0" applyNumberFormat="1" applyFont="1" applyBorder="1" applyAlignment="1" applyProtection="1">
      <alignment horizontal="center" vertical="center" wrapText="1"/>
      <protection locked="0"/>
    </xf>
    <xf numFmtId="4" fontId="29" fillId="0" borderId="1" xfId="0" applyNumberFormat="1" applyFont="1" applyBorder="1" applyAlignment="1" applyProtection="1">
      <alignment horizontal="right" vertical="center" wrapText="1"/>
      <protection locked="0"/>
    </xf>
    <xf numFmtId="4" fontId="29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" xfId="0" applyNumberFormat="1" applyFont="1" applyFill="1" applyBorder="1" applyAlignment="1" applyProtection="1">
      <alignment horizontal="right" vertical="center" wrapText="1"/>
      <protection locked="0"/>
    </xf>
    <xf numFmtId="0" fontId="27" fillId="0" borderId="1" xfId="0" applyFont="1" applyBorder="1" applyProtection="1">
      <protection locked="0"/>
    </xf>
    <xf numFmtId="0" fontId="29" fillId="0" borderId="1" xfId="0" applyFont="1" applyBorder="1" applyAlignment="1" applyProtection="1">
      <alignment vertical="center" wrapText="1"/>
      <protection locked="0"/>
    </xf>
    <xf numFmtId="0" fontId="27" fillId="0" borderId="1" xfId="0" applyFont="1" applyBorder="1" applyAlignment="1" applyProtection="1">
      <alignment vertical="center"/>
      <protection locked="0"/>
    </xf>
    <xf numFmtId="0" fontId="27" fillId="0" borderId="1" xfId="0" applyFont="1" applyBorder="1" applyAlignment="1" applyProtection="1">
      <alignment horizontal="center" vertical="center"/>
      <protection locked="0"/>
    </xf>
    <xf numFmtId="4" fontId="29" fillId="2" borderId="1" xfId="0" applyNumberFormat="1" applyFont="1" applyFill="1" applyBorder="1" applyAlignment="1" applyProtection="1">
      <alignment horizontal="right" vertical="center" wrapText="1"/>
      <protection locked="0"/>
    </xf>
    <xf numFmtId="4" fontId="29" fillId="2" borderId="1" xfId="0" applyNumberFormat="1" applyFont="1" applyFill="1" applyBorder="1" applyAlignment="1" applyProtection="1">
      <alignment horizontal="center" vertical="center" wrapText="1"/>
      <protection locked="0"/>
    </xf>
    <xf numFmtId="0" fontId="27" fillId="0" borderId="0" xfId="0" applyFont="1" applyProtection="1">
      <protection locked="0"/>
    </xf>
    <xf numFmtId="0" fontId="28" fillId="0" borderId="0" xfId="0" applyFont="1" applyProtection="1">
      <protection locked="0"/>
    </xf>
    <xf numFmtId="0" fontId="28" fillId="0" borderId="0" xfId="0" applyFont="1" applyAlignment="1" applyProtection="1">
      <alignment horizontal="center"/>
      <protection locked="0"/>
    </xf>
    <xf numFmtId="0" fontId="28" fillId="0" borderId="0" xfId="0" applyFont="1" applyAlignment="1" applyProtection="1">
      <alignment horizontal="center" vertical="center"/>
      <protection locked="0"/>
    </xf>
    <xf numFmtId="0" fontId="27" fillId="0" borderId="9" xfId="0" applyFont="1" applyBorder="1" applyProtection="1">
      <protection locked="0"/>
    </xf>
    <xf numFmtId="0" fontId="18" fillId="11" borderId="24" xfId="0" applyFont="1" applyFill="1" applyBorder="1" applyAlignment="1" applyProtection="1">
      <alignment horizontal="left" vertical="center"/>
    </xf>
    <xf numFmtId="0" fontId="34" fillId="11" borderId="23" xfId="0" applyFont="1" applyFill="1" applyBorder="1" applyAlignment="1" applyProtection="1">
      <alignment horizontal="left" vertical="center"/>
    </xf>
    <xf numFmtId="0" fontId="34" fillId="11" borderId="24" xfId="0" applyFont="1" applyFill="1" applyBorder="1" applyAlignment="1" applyProtection="1">
      <alignment horizontal="left" vertical="center"/>
    </xf>
    <xf numFmtId="4" fontId="29" fillId="12" borderId="1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1" xfId="0" applyFont="1" applyBorder="1" applyAlignment="1" applyProtection="1">
      <alignment horizontal="justify" wrapText="1"/>
      <protection locked="0"/>
    </xf>
    <xf numFmtId="0" fontId="0" fillId="0" borderId="18" xfId="0" applyFont="1" applyBorder="1" applyAlignment="1" applyProtection="1">
      <alignment horizontal="center" vertical="center" wrapText="1"/>
      <protection locked="0"/>
    </xf>
    <xf numFmtId="0" fontId="29" fillId="0" borderId="17" xfId="0" applyFont="1" applyFill="1" applyBorder="1" applyAlignment="1" applyProtection="1">
      <alignment horizontal="justify" vertical="center" wrapText="1"/>
    </xf>
    <xf numFmtId="4" fontId="29" fillId="2" borderId="15" xfId="0" applyNumberFormat="1" applyFont="1" applyFill="1" applyBorder="1" applyAlignment="1" applyProtection="1">
      <alignment horizontal="center" vertical="center" wrapText="1"/>
      <protection locked="0"/>
    </xf>
    <xf numFmtId="4" fontId="29" fillId="2" borderId="15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15" xfId="0" applyNumberFormat="1" applyFont="1" applyFill="1" applyBorder="1" applyAlignment="1" applyProtection="1">
      <alignment horizontal="right" vertical="center" wrapText="1"/>
      <protection locked="0"/>
    </xf>
    <xf numFmtId="0" fontId="21" fillId="3" borderId="26" xfId="0" applyFont="1" applyFill="1" applyBorder="1" applyAlignment="1" applyProtection="1">
      <alignment horizontal="left" vertical="center"/>
    </xf>
    <xf numFmtId="0" fontId="25" fillId="3" borderId="39" xfId="0" applyFont="1" applyFill="1" applyBorder="1" applyAlignment="1" applyProtection="1">
      <alignment horizontal="left" vertical="center"/>
    </xf>
    <xf numFmtId="0" fontId="25" fillId="3" borderId="40" xfId="0" applyFont="1" applyFill="1" applyBorder="1" applyAlignment="1" applyProtection="1">
      <alignment horizontal="left" vertical="center"/>
    </xf>
    <xf numFmtId="0" fontId="25" fillId="3" borderId="41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>
      <alignment vertical="center" wrapText="1"/>
    </xf>
    <xf numFmtId="0" fontId="35" fillId="0" borderId="17" xfId="0" applyFont="1" applyFill="1" applyBorder="1" applyAlignment="1" applyProtection="1">
      <alignment horizontal="justify" vertical="center" wrapText="1"/>
    </xf>
    <xf numFmtId="0" fontId="35" fillId="0" borderId="1" xfId="0" applyFont="1" applyFill="1" applyBorder="1" applyAlignment="1" applyProtection="1">
      <alignment horizontal="left" vertical="center" wrapText="1"/>
    </xf>
    <xf numFmtId="0" fontId="35" fillId="0" borderId="1" xfId="0" applyFont="1" applyFill="1" applyBorder="1" applyAlignment="1" applyProtection="1">
      <alignment horizontal="center" vertical="center" wrapText="1"/>
    </xf>
    <xf numFmtId="0" fontId="35" fillId="2" borderId="1" xfId="0" applyFont="1" applyFill="1" applyBorder="1" applyAlignment="1" applyProtection="1">
      <alignment horizontal="center" vertical="center" wrapText="1"/>
    </xf>
    <xf numFmtId="0" fontId="36" fillId="8" borderId="0" xfId="0" applyFont="1" applyFill="1" applyAlignment="1" applyProtection="1">
      <alignment horizontal="left" vertical="center" wrapText="1"/>
    </xf>
    <xf numFmtId="0" fontId="2" fillId="0" borderId="0" xfId="0" applyFont="1" applyBorder="1" applyAlignment="1" applyProtection="1">
      <alignment horizontal="left" vertical="center" wrapText="1"/>
    </xf>
    <xf numFmtId="0" fontId="2" fillId="0" borderId="0" xfId="0" applyFont="1" applyAlignment="1">
      <alignment wrapText="1"/>
    </xf>
    <xf numFmtId="0" fontId="21" fillId="11" borderId="22" xfId="0" applyFont="1" applyFill="1" applyBorder="1" applyAlignment="1" applyProtection="1">
      <alignment horizontal="left" vertical="center"/>
    </xf>
    <xf numFmtId="0" fontId="18" fillId="11" borderId="23" xfId="0" applyFont="1" applyFill="1" applyBorder="1" applyAlignment="1" applyProtection="1">
      <alignment horizontal="left" vertical="center"/>
    </xf>
    <xf numFmtId="164" fontId="40" fillId="9" borderId="35" xfId="0" applyNumberFormat="1" applyFont="1" applyFill="1" applyBorder="1" applyAlignment="1" applyProtection="1">
      <alignment horizontal="center" wrapText="1"/>
      <protection locked="0"/>
    </xf>
    <xf numFmtId="0" fontId="41" fillId="9" borderId="33" xfId="0" applyFont="1" applyFill="1" applyBorder="1" applyProtection="1">
      <protection locked="0"/>
    </xf>
    <xf numFmtId="0" fontId="41" fillId="0" borderId="0" xfId="0" applyFont="1" applyProtection="1"/>
    <xf numFmtId="0" fontId="41" fillId="0" borderId="0" xfId="0" applyFont="1" applyProtection="1">
      <protection locked="0"/>
    </xf>
    <xf numFmtId="4" fontId="38" fillId="10" borderId="32" xfId="0" applyNumberFormat="1" applyFont="1" applyFill="1" applyBorder="1" applyAlignment="1" applyProtection="1">
      <alignment horizontal="right" vertical="center" wrapText="1"/>
      <protection locked="0"/>
    </xf>
    <xf numFmtId="0" fontId="43" fillId="10" borderId="32" xfId="0" applyFont="1" applyFill="1" applyBorder="1" applyAlignment="1" applyProtection="1">
      <alignment horizontal="center" wrapText="1"/>
      <protection locked="0"/>
    </xf>
    <xf numFmtId="0" fontId="41" fillId="10" borderId="33" xfId="0" applyFont="1" applyFill="1" applyBorder="1" applyProtection="1">
      <protection locked="0"/>
    </xf>
    <xf numFmtId="0" fontId="40" fillId="10" borderId="32" xfId="0" applyFont="1" applyFill="1" applyBorder="1" applyAlignment="1" applyProtection="1">
      <alignment horizontal="center" wrapText="1"/>
      <protection locked="0"/>
    </xf>
    <xf numFmtId="0" fontId="44" fillId="0" borderId="0" xfId="0" applyFont="1" applyProtection="1"/>
    <xf numFmtId="0" fontId="44" fillId="0" borderId="0" xfId="0" applyFont="1" applyProtection="1">
      <protection locked="0"/>
    </xf>
    <xf numFmtId="0" fontId="33" fillId="0" borderId="20" xfId="0" applyFont="1" applyFill="1" applyBorder="1" applyAlignment="1" applyProtection="1">
      <alignment vertical="center" wrapText="1"/>
      <protection locked="0"/>
    </xf>
    <xf numFmtId="0" fontId="29" fillId="0" borderId="6" xfId="0" applyFont="1" applyBorder="1" applyAlignment="1" applyProtection="1">
      <alignment horizontal="center" vertical="center" wrapText="1"/>
      <protection locked="0"/>
    </xf>
    <xf numFmtId="4" fontId="29" fillId="0" borderId="6" xfId="0" applyNumberFormat="1" applyFont="1" applyBorder="1" applyAlignment="1" applyProtection="1">
      <alignment horizontal="center" vertical="center" wrapText="1"/>
      <protection locked="0"/>
    </xf>
    <xf numFmtId="4" fontId="29" fillId="0" borderId="6" xfId="0" applyNumberFormat="1" applyFont="1" applyBorder="1" applyAlignment="1" applyProtection="1">
      <alignment horizontal="right" vertical="center" wrapText="1"/>
      <protection locked="0"/>
    </xf>
    <xf numFmtId="4" fontId="29" fillId="0" borderId="28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6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6" xfId="0" applyNumberFormat="1" applyFont="1" applyFill="1" applyBorder="1" applyAlignment="1" applyProtection="1">
      <alignment horizontal="right" vertical="center" wrapText="1"/>
      <protection locked="0"/>
    </xf>
    <xf numFmtId="4" fontId="38" fillId="13" borderId="32" xfId="0" applyNumberFormat="1" applyFont="1" applyFill="1" applyBorder="1" applyAlignment="1" applyProtection="1">
      <alignment horizontal="right" vertical="center" wrapText="1"/>
      <protection locked="0"/>
    </xf>
    <xf numFmtId="0" fontId="40" fillId="13" borderId="32" xfId="0" applyFont="1" applyFill="1" applyBorder="1" applyAlignment="1" applyProtection="1">
      <alignment horizontal="center" wrapText="1"/>
      <protection locked="0"/>
    </xf>
    <xf numFmtId="0" fontId="41" fillId="13" borderId="33" xfId="0" applyFont="1" applyFill="1" applyBorder="1" applyAlignment="1" applyProtection="1">
      <alignment horizontal="center" vertical="center"/>
      <protection locked="0"/>
    </xf>
    <xf numFmtId="4" fontId="38" fillId="13" borderId="10" xfId="0" applyNumberFormat="1" applyFont="1" applyFill="1" applyBorder="1" applyAlignment="1" applyProtection="1">
      <alignment horizontal="right" vertical="center" wrapText="1"/>
      <protection locked="0"/>
    </xf>
    <xf numFmtId="0" fontId="28" fillId="0" borderId="0" xfId="0" applyFont="1"/>
    <xf numFmtId="0" fontId="7" fillId="3" borderId="12" xfId="0" applyFont="1" applyFill="1" applyBorder="1" applyAlignment="1" applyProtection="1">
      <alignment horizontal="center" vertical="center" wrapText="1"/>
    </xf>
    <xf numFmtId="0" fontId="0" fillId="0" borderId="0" xfId="0" applyAlignment="1" applyProtection="1">
      <alignment wrapText="1"/>
    </xf>
    <xf numFmtId="0" fontId="0" fillId="0" borderId="0" xfId="0" applyAlignment="1" applyProtection="1">
      <alignment wrapText="1"/>
      <protection locked="0"/>
    </xf>
    <xf numFmtId="0" fontId="29" fillId="3" borderId="1" xfId="0" applyFont="1" applyFill="1" applyBorder="1" applyAlignment="1" applyProtection="1">
      <alignment horizontal="center" vertical="center" wrapText="1"/>
    </xf>
    <xf numFmtId="4" fontId="28" fillId="0" borderId="0" xfId="0" applyNumberFormat="1" applyFont="1" applyAlignment="1" applyProtection="1">
      <alignment horizontal="center" vertical="center"/>
      <protection locked="0"/>
    </xf>
    <xf numFmtId="0" fontId="46" fillId="0" borderId="5" xfId="0" applyFont="1" applyBorder="1" applyAlignment="1" applyProtection="1">
      <alignment horizontal="center" vertical="center" wrapText="1"/>
      <protection locked="0"/>
    </xf>
    <xf numFmtId="0" fontId="46" fillId="0" borderId="19" xfId="0" applyFont="1" applyFill="1" applyBorder="1" applyAlignment="1" applyProtection="1">
      <alignment vertical="center" wrapText="1"/>
      <protection locked="0"/>
    </xf>
    <xf numFmtId="0" fontId="46" fillId="0" borderId="5" xfId="0" applyFont="1" applyFill="1" applyBorder="1" applyAlignment="1" applyProtection="1">
      <alignment vertical="center" wrapText="1"/>
      <protection locked="0"/>
    </xf>
    <xf numFmtId="4" fontId="46" fillId="0" borderId="1" xfId="0" applyNumberFormat="1" applyFont="1" applyBorder="1" applyAlignment="1" applyProtection="1">
      <alignment horizontal="center" vertical="center" wrapText="1"/>
      <protection locked="0"/>
    </xf>
    <xf numFmtId="4" fontId="46" fillId="0" borderId="5" xfId="0" applyNumberFormat="1" applyFont="1" applyBorder="1" applyAlignment="1" applyProtection="1">
      <alignment horizontal="right" vertical="center" wrapText="1"/>
      <protection locked="0"/>
    </xf>
    <xf numFmtId="4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6" fillId="12" borderId="1" xfId="0" applyNumberFormat="1" applyFont="1" applyFill="1" applyBorder="1" applyAlignment="1" applyProtection="1">
      <alignment horizontal="right" vertical="center" wrapText="1"/>
      <protection locked="0"/>
    </xf>
    <xf numFmtId="4" fontId="46" fillId="0" borderId="1" xfId="0" applyNumberFormat="1" applyFont="1" applyBorder="1" applyAlignment="1" applyProtection="1">
      <alignment horizontal="right" vertical="center" wrapText="1"/>
      <protection locked="0"/>
    </xf>
    <xf numFmtId="0" fontId="28" fillId="3" borderId="1" xfId="0" applyFont="1" applyFill="1" applyBorder="1" applyAlignment="1">
      <alignment horizontal="center" vertical="center" wrapText="1"/>
    </xf>
    <xf numFmtId="4" fontId="38" fillId="9" borderId="10" xfId="0" applyNumberFormat="1" applyFont="1" applyFill="1" applyBorder="1" applyAlignment="1" applyProtection="1">
      <alignment horizontal="right" vertical="center" wrapText="1"/>
      <protection locked="0"/>
    </xf>
    <xf numFmtId="4" fontId="38" fillId="9" borderId="4" xfId="0" applyNumberFormat="1" applyFont="1" applyFill="1" applyBorder="1" applyAlignment="1" applyProtection="1">
      <alignment horizontal="right" vertical="center" wrapText="1"/>
      <protection locked="0"/>
    </xf>
    <xf numFmtId="49" fontId="45" fillId="3" borderId="14" xfId="0" applyNumberFormat="1" applyFont="1" applyFill="1" applyBorder="1" applyAlignment="1" applyProtection="1">
      <alignment horizontal="center" vertical="center" wrapText="1"/>
    </xf>
    <xf numFmtId="49" fontId="45" fillId="3" borderId="15" xfId="0" applyNumberFormat="1" applyFont="1" applyFill="1" applyBorder="1" applyAlignment="1" applyProtection="1">
      <alignment horizontal="center" vertical="center" wrapText="1"/>
    </xf>
    <xf numFmtId="49" fontId="45" fillId="3" borderId="16" xfId="0" applyNumberFormat="1" applyFont="1" applyFill="1" applyBorder="1" applyAlignment="1" applyProtection="1">
      <alignment horizontal="center" vertical="center" wrapText="1"/>
    </xf>
    <xf numFmtId="0" fontId="7" fillId="11" borderId="21" xfId="0" applyFont="1" applyFill="1" applyBorder="1" applyAlignment="1" applyProtection="1">
      <alignment horizontal="left" vertical="center"/>
    </xf>
    <xf numFmtId="0" fontId="7" fillId="11" borderId="25" xfId="0" applyFont="1" applyFill="1" applyBorder="1" applyAlignment="1" applyProtection="1">
      <alignment horizontal="left" vertical="center"/>
    </xf>
    <xf numFmtId="0" fontId="25" fillId="8" borderId="22" xfId="0" applyFont="1" applyFill="1" applyBorder="1" applyAlignment="1" applyProtection="1">
      <alignment horizontal="left" vertical="center"/>
    </xf>
    <xf numFmtId="0" fontId="27" fillId="8" borderId="23" xfId="0" applyFont="1" applyFill="1" applyBorder="1" applyAlignment="1">
      <alignment horizontal="left" vertical="center"/>
    </xf>
    <xf numFmtId="0" fontId="7" fillId="8" borderId="21" xfId="0" applyFont="1" applyFill="1" applyBorder="1" applyAlignment="1" applyProtection="1">
      <alignment horizontal="left" vertical="center"/>
    </xf>
    <xf numFmtId="0" fontId="7" fillId="8" borderId="25" xfId="0" applyFont="1" applyFill="1" applyBorder="1" applyAlignment="1" applyProtection="1">
      <alignment horizontal="left" vertical="center"/>
    </xf>
    <xf numFmtId="0" fontId="35" fillId="0" borderId="15" xfId="0" applyFont="1" applyFill="1" applyBorder="1" applyAlignment="1" applyProtection="1">
      <alignment horizontal="left" vertical="center" wrapText="1"/>
    </xf>
    <xf numFmtId="0" fontId="35" fillId="2" borderId="15" xfId="0" applyFont="1" applyFill="1" applyBorder="1" applyAlignment="1" applyProtection="1">
      <alignment horizontal="center" vertical="center" wrapText="1"/>
    </xf>
    <xf numFmtId="0" fontId="25" fillId="8" borderId="42" xfId="0" applyFont="1" applyFill="1" applyBorder="1" applyAlignment="1" applyProtection="1">
      <alignment horizontal="left" vertical="center"/>
    </xf>
    <xf numFmtId="0" fontId="27" fillId="8" borderId="21" xfId="0" applyFont="1" applyFill="1" applyBorder="1" applyAlignment="1">
      <alignment vertical="center"/>
    </xf>
    <xf numFmtId="0" fontId="27" fillId="8" borderId="23" xfId="0" applyFont="1" applyFill="1" applyBorder="1" applyAlignment="1">
      <alignment vertical="center"/>
    </xf>
    <xf numFmtId="0" fontId="29" fillId="3" borderId="17" xfId="0" applyFont="1" applyFill="1" applyBorder="1" applyAlignment="1" applyProtection="1">
      <alignment horizontal="center" vertical="center" wrapText="1"/>
    </xf>
    <xf numFmtId="0" fontId="29" fillId="3" borderId="18" xfId="0" applyFont="1" applyFill="1" applyBorder="1" applyAlignment="1" applyProtection="1">
      <alignment horizontal="center" vertical="center" wrapText="1"/>
    </xf>
    <xf numFmtId="0" fontId="46" fillId="0" borderId="19" xfId="0" applyFont="1" applyFill="1" applyBorder="1" applyAlignment="1" applyProtection="1">
      <alignment horizontal="justify" vertical="center" wrapText="1"/>
    </xf>
    <xf numFmtId="0" fontId="46" fillId="0" borderId="5" xfId="0" applyFont="1" applyFill="1" applyBorder="1" applyAlignment="1" applyProtection="1">
      <alignment horizontal="left" vertical="center" wrapText="1"/>
    </xf>
    <xf numFmtId="0" fontId="5" fillId="0" borderId="5" xfId="0" applyFont="1" applyBorder="1" applyAlignment="1" applyProtection="1">
      <alignment horizontal="justify" vertical="center" wrapText="1"/>
      <protection locked="0"/>
    </xf>
    <xf numFmtId="0" fontId="16" fillId="0" borderId="43" xfId="0" applyFont="1" applyBorder="1" applyAlignment="1" applyProtection="1">
      <alignment horizontal="left" vertical="center" wrapText="1"/>
      <protection locked="0"/>
    </xf>
    <xf numFmtId="49" fontId="45" fillId="3" borderId="1" xfId="0" applyNumberFormat="1" applyFont="1" applyFill="1" applyBorder="1" applyAlignment="1" applyProtection="1">
      <alignment horizontal="center" vertical="center" wrapText="1"/>
    </xf>
    <xf numFmtId="49" fontId="45" fillId="3" borderId="17" xfId="0" applyNumberFormat="1" applyFont="1" applyFill="1" applyBorder="1" applyAlignment="1" applyProtection="1">
      <alignment horizontal="center" vertical="center" wrapText="1"/>
    </xf>
    <xf numFmtId="49" fontId="45" fillId="3" borderId="18" xfId="0" applyNumberFormat="1" applyFont="1" applyFill="1" applyBorder="1" applyAlignment="1" applyProtection="1">
      <alignment horizontal="center" vertical="center" wrapText="1"/>
    </xf>
    <xf numFmtId="0" fontId="7" fillId="3" borderId="1" xfId="0" applyFont="1" applyFill="1" applyBorder="1" applyAlignment="1" applyProtection="1">
      <alignment horizontal="center" vertical="center" wrapText="1"/>
    </xf>
    <xf numFmtId="0" fontId="37" fillId="6" borderId="11" xfId="0" applyFont="1" applyFill="1" applyBorder="1" applyAlignment="1">
      <alignment horizontal="center" vertical="center" wrapText="1"/>
    </xf>
    <xf numFmtId="0" fontId="37" fillId="6" borderId="12" xfId="0" applyFont="1" applyFill="1" applyBorder="1" applyAlignment="1">
      <alignment horizontal="center" vertical="center" wrapText="1"/>
    </xf>
    <xf numFmtId="0" fontId="37" fillId="6" borderId="13" xfId="0" applyFont="1" applyFill="1" applyBorder="1" applyAlignment="1">
      <alignment horizontal="center" vertical="center" wrapText="1"/>
    </xf>
    <xf numFmtId="0" fontId="28" fillId="0" borderId="17" xfId="0" applyFont="1" applyFill="1" applyBorder="1" applyAlignment="1">
      <alignment horizontal="center" vertical="center"/>
    </xf>
    <xf numFmtId="0" fontId="29" fillId="0" borderId="1" xfId="0" applyFont="1" applyBorder="1"/>
    <xf numFmtId="165" fontId="28" fillId="0" borderId="18" xfId="0" applyNumberFormat="1" applyFont="1" applyFill="1" applyBorder="1"/>
    <xf numFmtId="0" fontId="28" fillId="0" borderId="14" xfId="0" applyFont="1" applyFill="1" applyBorder="1" applyAlignment="1">
      <alignment horizontal="center" vertical="center"/>
    </xf>
    <xf numFmtId="0" fontId="29" fillId="0" borderId="15" xfId="0" applyFont="1" applyBorder="1"/>
    <xf numFmtId="165" fontId="28" fillId="0" borderId="16" xfId="0" applyNumberFormat="1" applyFont="1" applyFill="1" applyBorder="1"/>
    <xf numFmtId="4" fontId="37" fillId="7" borderId="33" xfId="0" applyNumberFormat="1" applyFont="1" applyFill="1" applyBorder="1"/>
    <xf numFmtId="4" fontId="29" fillId="12" borderId="5" xfId="0" applyNumberFormat="1" applyFont="1" applyFill="1" applyBorder="1" applyAlignment="1" applyProtection="1">
      <alignment horizontal="right" vertical="center" wrapText="1"/>
      <protection locked="0"/>
    </xf>
    <xf numFmtId="4" fontId="47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7" fillId="8" borderId="1" xfId="0" applyNumberFormat="1" applyFont="1" applyFill="1" applyBorder="1" applyAlignment="1" applyProtection="1">
      <alignment horizontal="right" vertical="center" wrapText="1"/>
      <protection locked="0"/>
    </xf>
    <xf numFmtId="4" fontId="47" fillId="8" borderId="5" xfId="0" applyNumberFormat="1" applyFont="1" applyFill="1" applyBorder="1" applyAlignment="1" applyProtection="1">
      <alignment vertical="center"/>
      <protection locked="0"/>
    </xf>
    <xf numFmtId="4" fontId="2" fillId="0" borderId="0" xfId="0" applyNumberFormat="1" applyFont="1" applyProtection="1"/>
    <xf numFmtId="4" fontId="0" fillId="0" borderId="0" xfId="0" applyNumberFormat="1" applyAlignment="1" applyProtection="1">
      <alignment horizontal="center" vertical="center"/>
      <protection locked="0"/>
    </xf>
    <xf numFmtId="0" fontId="21" fillId="3" borderId="26" xfId="0" applyFont="1" applyFill="1" applyBorder="1" applyAlignment="1" applyProtection="1">
      <alignment horizontal="left" vertical="center" wrapText="1"/>
    </xf>
    <xf numFmtId="10" fontId="5" fillId="0" borderId="15" xfId="0" applyNumberFormat="1" applyFont="1" applyBorder="1" applyAlignment="1">
      <alignment horizontal="center" vertical="center"/>
    </xf>
    <xf numFmtId="0" fontId="0" fillId="0" borderId="38" xfId="0" applyFont="1" applyBorder="1" applyAlignment="1">
      <alignment horizontal="left"/>
    </xf>
    <xf numFmtId="0" fontId="0" fillId="0" borderId="0" xfId="0" applyFont="1" applyProtection="1">
      <protection locked="0"/>
    </xf>
    <xf numFmtId="10" fontId="3" fillId="0" borderId="30" xfId="0" applyNumberFormat="1" applyFont="1" applyBorder="1" applyAlignment="1" applyProtection="1">
      <alignment horizontal="center" vertical="center"/>
      <protection locked="0"/>
    </xf>
    <xf numFmtId="10" fontId="3" fillId="0" borderId="37" xfId="0" applyNumberFormat="1" applyFont="1" applyBorder="1" applyAlignment="1" applyProtection="1">
      <alignment horizontal="center" vertical="center"/>
    </xf>
    <xf numFmtId="49" fontId="2" fillId="6" borderId="0" xfId="0" applyNumberFormat="1" applyFont="1" applyFill="1" applyBorder="1" applyAlignment="1">
      <alignment vertical="center" wrapText="1"/>
    </xf>
    <xf numFmtId="49" fontId="2" fillId="6" borderId="0" xfId="0" applyNumberFormat="1" applyFont="1" applyFill="1" applyBorder="1" applyAlignment="1">
      <alignment horizontal="justify" vertical="center" wrapText="1"/>
    </xf>
    <xf numFmtId="0" fontId="26" fillId="11" borderId="23" xfId="0" applyFont="1" applyFill="1" applyBorder="1" applyAlignment="1">
      <alignment horizontal="left" vertical="center"/>
    </xf>
    <xf numFmtId="4" fontId="38" fillId="13" borderId="44" xfId="0" applyNumberFormat="1" applyFont="1" applyFill="1" applyBorder="1" applyAlignment="1" applyProtection="1">
      <alignment horizontal="right" vertical="center" wrapText="1"/>
      <protection locked="0"/>
    </xf>
    <xf numFmtId="4" fontId="38" fillId="13" borderId="35" xfId="0" applyNumberFormat="1" applyFont="1" applyFill="1" applyBorder="1" applyAlignment="1" applyProtection="1">
      <alignment horizontal="right" vertical="center" wrapText="1"/>
      <protection locked="0"/>
    </xf>
    <xf numFmtId="0" fontId="40" fillId="13" borderId="32" xfId="0" applyFont="1" applyFill="1" applyBorder="1" applyAlignment="1" applyProtection="1">
      <alignment horizontal="justify" wrapText="1"/>
      <protection locked="0"/>
    </xf>
    <xf numFmtId="0" fontId="2" fillId="0" borderId="0" xfId="0" applyFont="1" applyBorder="1" applyAlignment="1" applyProtection="1">
      <alignment vertical="center" wrapText="1"/>
    </xf>
    <xf numFmtId="10" fontId="5" fillId="0" borderId="36" xfId="0" applyNumberFormat="1" applyFont="1" applyBorder="1" applyAlignment="1" applyProtection="1">
      <alignment horizontal="center" vertical="center"/>
    </xf>
    <xf numFmtId="4" fontId="46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2" xfId="0" applyNumberFormat="1" applyFont="1" applyFill="1" applyBorder="1" applyAlignment="1" applyProtection="1">
      <alignment horizontal="right" vertical="center" wrapText="1"/>
      <protection locked="0"/>
    </xf>
    <xf numFmtId="4" fontId="7" fillId="8" borderId="8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45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8" xfId="0" applyNumberFormat="1" applyFont="1" applyFill="1" applyBorder="1" applyAlignment="1" applyProtection="1">
      <alignment horizontal="right" vertical="center" wrapText="1"/>
      <protection locked="0"/>
    </xf>
    <xf numFmtId="0" fontId="35" fillId="3" borderId="12" xfId="0" applyFont="1" applyFill="1" applyBorder="1" applyAlignment="1" applyProtection="1">
      <alignment horizontal="center" vertical="center" wrapText="1"/>
    </xf>
    <xf numFmtId="49" fontId="36" fillId="3" borderId="15" xfId="0" applyNumberFormat="1" applyFont="1" applyFill="1" applyBorder="1" applyAlignment="1" applyProtection="1">
      <alignment horizontal="center" vertical="center" wrapText="1"/>
    </xf>
    <xf numFmtId="4" fontId="35" fillId="12" borderId="1" xfId="0" applyNumberFormat="1" applyFont="1" applyFill="1" applyBorder="1" applyAlignment="1" applyProtection="1">
      <alignment horizontal="right" vertical="center" wrapText="1"/>
      <protection locked="0"/>
    </xf>
    <xf numFmtId="4" fontId="48" fillId="13" borderId="32" xfId="0" applyNumberFormat="1" applyFont="1" applyFill="1" applyBorder="1" applyAlignment="1" applyProtection="1">
      <alignment horizontal="right" vertical="center" wrapText="1"/>
      <protection locked="0"/>
    </xf>
    <xf numFmtId="4" fontId="48" fillId="10" borderId="32" xfId="0" applyNumberFormat="1" applyFont="1" applyFill="1" applyBorder="1" applyAlignment="1" applyProtection="1">
      <alignment horizontal="right" vertical="center" wrapText="1"/>
      <protection locked="0"/>
    </xf>
    <xf numFmtId="0" fontId="0" fillId="8" borderId="7" xfId="0" applyFill="1" applyBorder="1" applyAlignment="1">
      <alignment horizontal="left" vertical="center" wrapText="1"/>
    </xf>
    <xf numFmtId="0" fontId="0" fillId="8" borderId="47" xfId="0" applyFill="1" applyBorder="1" applyAlignment="1">
      <alignment horizontal="left" vertical="center" wrapText="1"/>
    </xf>
    <xf numFmtId="0" fontId="0" fillId="8" borderId="7" xfId="0" applyFill="1" applyBorder="1" applyAlignment="1">
      <alignment horizontal="left" vertical="center"/>
    </xf>
    <xf numFmtId="0" fontId="0" fillId="8" borderId="23" xfId="0" applyFill="1" applyBorder="1" applyAlignment="1">
      <alignment horizontal="left" vertical="center"/>
    </xf>
    <xf numFmtId="0" fontId="21" fillId="3" borderId="48" xfId="0" applyFont="1" applyFill="1" applyBorder="1" applyAlignment="1" applyProtection="1">
      <alignment horizontal="left" vertical="center" wrapText="1"/>
    </xf>
    <xf numFmtId="49" fontId="45" fillId="3" borderId="37" xfId="0" applyNumberFormat="1" applyFont="1" applyFill="1" applyBorder="1" applyAlignment="1" applyProtection="1">
      <alignment horizontal="center" vertical="center" wrapText="1"/>
    </xf>
    <xf numFmtId="4" fontId="38" fillId="13" borderId="46" xfId="0" applyNumberFormat="1" applyFont="1" applyFill="1" applyBorder="1" applyAlignment="1" applyProtection="1">
      <alignment horizontal="right" vertical="center" wrapText="1"/>
      <protection locked="0"/>
    </xf>
    <xf numFmtId="4" fontId="38" fillId="10" borderId="44" xfId="0" applyNumberFormat="1" applyFont="1" applyFill="1" applyBorder="1" applyAlignment="1" applyProtection="1">
      <alignment horizontal="right" vertical="center" wrapText="1"/>
      <protection locked="0"/>
    </xf>
    <xf numFmtId="0" fontId="25" fillId="3" borderId="34" xfId="0" applyFont="1" applyFill="1" applyBorder="1" applyAlignment="1" applyProtection="1">
      <alignment horizontal="left" vertical="center"/>
    </xf>
    <xf numFmtId="10" fontId="3" fillId="0" borderId="30" xfId="0" applyNumberFormat="1" applyFont="1" applyBorder="1" applyAlignment="1">
      <alignment horizontal="center" vertical="center"/>
    </xf>
    <xf numFmtId="0" fontId="0" fillId="0" borderId="30" xfId="0" applyFont="1" applyBorder="1" applyAlignment="1">
      <alignment horizontal="left"/>
    </xf>
    <xf numFmtId="10" fontId="3" fillId="0" borderId="30" xfId="0" applyNumberFormat="1" applyFont="1" applyBorder="1" applyAlignment="1" applyProtection="1">
      <alignment horizontal="center" vertical="center"/>
    </xf>
    <xf numFmtId="10" fontId="5" fillId="0" borderId="46" xfId="0" applyNumberFormat="1" applyFont="1" applyBorder="1" applyAlignment="1">
      <alignment horizontal="center" vertical="center"/>
    </xf>
    <xf numFmtId="0" fontId="25" fillId="3" borderId="11" xfId="0" applyFont="1" applyFill="1" applyBorder="1" applyAlignment="1" applyProtection="1">
      <alignment horizontal="left" vertical="center"/>
    </xf>
    <xf numFmtId="0" fontId="25" fillId="3" borderId="17" xfId="0" applyFont="1" applyFill="1" applyBorder="1" applyAlignment="1" applyProtection="1">
      <alignment horizontal="left" vertical="center"/>
    </xf>
    <xf numFmtId="0" fontId="21" fillId="3" borderId="15" xfId="0" applyFont="1" applyFill="1" applyBorder="1" applyAlignment="1" applyProtection="1">
      <alignment horizontal="left" vertical="center" wrapText="1"/>
    </xf>
    <xf numFmtId="0" fontId="7" fillId="3" borderId="11" xfId="0" applyFont="1" applyFill="1" applyBorder="1" applyAlignment="1" applyProtection="1">
      <alignment horizontal="center" vertical="center" wrapText="1"/>
    </xf>
    <xf numFmtId="0" fontId="7" fillId="3" borderId="49" xfId="0" applyFont="1" applyFill="1" applyBorder="1" applyAlignment="1" applyProtection="1">
      <alignment horizontal="center" vertical="center" wrapText="1"/>
    </xf>
    <xf numFmtId="0" fontId="34" fillId="3" borderId="12" xfId="0" applyFont="1" applyFill="1" applyBorder="1" applyAlignment="1" applyProtection="1">
      <alignment horizontal="center" vertical="center" wrapText="1"/>
    </xf>
    <xf numFmtId="0" fontId="7" fillId="3" borderId="13" xfId="0" applyFont="1" applyFill="1" applyBorder="1" applyAlignment="1" applyProtection="1">
      <alignment horizontal="center" vertical="center" wrapText="1"/>
    </xf>
    <xf numFmtId="0" fontId="31" fillId="8" borderId="7" xfId="0" applyFont="1" applyFill="1" applyBorder="1" applyAlignment="1">
      <alignment horizontal="left" vertical="center"/>
    </xf>
    <xf numFmtId="0" fontId="3" fillId="0" borderId="0" xfId="0" applyFont="1" applyAlignment="1" applyProtection="1">
      <alignment horizontal="left" wrapText="1"/>
      <protection locked="0"/>
    </xf>
    <xf numFmtId="0" fontId="26" fillId="11" borderId="23" xfId="0" applyFont="1" applyFill="1" applyBorder="1" applyAlignment="1">
      <alignment horizontal="left" vertical="center"/>
    </xf>
    <xf numFmtId="0" fontId="7" fillId="11" borderId="42" xfId="0" applyFont="1" applyFill="1" applyBorder="1" applyAlignment="1" applyProtection="1">
      <alignment horizontal="left" vertical="center"/>
    </xf>
    <xf numFmtId="0" fontId="27" fillId="11" borderId="21" xfId="0" applyFont="1" applyFill="1" applyBorder="1" applyAlignment="1">
      <alignment horizontal="left" vertical="center"/>
    </xf>
    <xf numFmtId="49" fontId="46" fillId="0" borderId="5" xfId="0" applyNumberFormat="1" applyFont="1" applyFill="1" applyBorder="1" applyAlignment="1" applyProtection="1">
      <alignment horizontal="center" vertical="center" wrapText="1"/>
    </xf>
    <xf numFmtId="49" fontId="29" fillId="0" borderId="5" xfId="0" applyNumberFormat="1" applyFont="1" applyFill="1" applyBorder="1" applyAlignment="1" applyProtection="1">
      <alignment horizontal="center" vertical="center" wrapText="1"/>
    </xf>
    <xf numFmtId="4" fontId="46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46" fillId="0" borderId="5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1" xfId="0" applyNumberFormat="1" applyFont="1" applyFill="1" applyBorder="1" applyAlignment="1" applyProtection="1">
      <alignment horizontal="right" vertical="center" wrapText="1"/>
      <protection locked="0"/>
    </xf>
    <xf numFmtId="49" fontId="29" fillId="0" borderId="1" xfId="0" applyNumberFormat="1" applyFont="1" applyFill="1" applyBorder="1" applyAlignment="1" applyProtection="1">
      <alignment horizontal="center" vertical="center" wrapText="1"/>
    </xf>
    <xf numFmtId="49" fontId="29" fillId="0" borderId="15" xfId="0" applyNumberFormat="1" applyFont="1" applyFill="1" applyBorder="1" applyAlignment="1" applyProtection="1">
      <alignment horizontal="center" vertical="center" wrapText="1"/>
    </xf>
    <xf numFmtId="10" fontId="2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5" xfId="0" applyNumberFormat="1" applyFont="1" applyFill="1" applyBorder="1" applyAlignment="1" applyProtection="1">
      <alignment horizontal="center" vertical="center" wrapText="1"/>
      <protection locked="0"/>
    </xf>
    <xf numFmtId="10" fontId="29" fillId="0" borderId="5" xfId="0" applyNumberFormat="1" applyFont="1" applyFill="1" applyBorder="1" applyAlignment="1" applyProtection="1">
      <alignment horizontal="right" vertical="center" wrapText="1"/>
      <protection locked="0"/>
    </xf>
    <xf numFmtId="0" fontId="35" fillId="0" borderId="20" xfId="0" applyFont="1" applyFill="1" applyBorder="1" applyAlignment="1" applyProtection="1">
      <alignment horizontal="justify" vertical="center" wrapText="1"/>
    </xf>
    <xf numFmtId="0" fontId="35" fillId="0" borderId="6" xfId="0" applyFont="1" applyFill="1" applyBorder="1" applyAlignment="1" applyProtection="1">
      <alignment horizontal="left" vertical="center" wrapText="1"/>
    </xf>
    <xf numFmtId="0" fontId="35" fillId="2" borderId="6" xfId="0" applyFont="1" applyFill="1" applyBorder="1" applyAlignment="1" applyProtection="1">
      <alignment horizontal="center" vertical="center" wrapText="1"/>
    </xf>
    <xf numFmtId="4" fontId="29" fillId="2" borderId="6" xfId="0" applyNumberFormat="1" applyFont="1" applyFill="1" applyBorder="1" applyAlignment="1" applyProtection="1">
      <alignment horizontal="center" vertical="center" wrapText="1"/>
      <protection locked="0"/>
    </xf>
    <xf numFmtId="4" fontId="29" fillId="2" borderId="6" xfId="0" applyNumberFormat="1" applyFont="1" applyFill="1" applyBorder="1" applyAlignment="1" applyProtection="1">
      <alignment horizontal="right" vertical="center" wrapText="1"/>
      <protection locked="0"/>
    </xf>
    <xf numFmtId="4" fontId="7" fillId="8" borderId="45" xfId="0" applyNumberFormat="1" applyFont="1" applyFill="1" applyBorder="1" applyAlignment="1" applyProtection="1">
      <alignment horizontal="right" vertical="center" wrapText="1"/>
      <protection locked="0"/>
    </xf>
    <xf numFmtId="4" fontId="35" fillId="12" borderId="6" xfId="0" applyNumberFormat="1" applyFont="1" applyFill="1" applyBorder="1" applyAlignment="1" applyProtection="1">
      <alignment horizontal="right" vertical="center" wrapText="1"/>
      <protection locked="0"/>
    </xf>
    <xf numFmtId="0" fontId="25" fillId="8" borderId="50" xfId="0" applyFont="1" applyFill="1" applyBorder="1" applyAlignment="1" applyProtection="1">
      <alignment horizontal="left" vertical="center"/>
    </xf>
    <xf numFmtId="0" fontId="0" fillId="8" borderId="0" xfId="0" applyFill="1" applyBorder="1" applyAlignment="1">
      <alignment vertical="center"/>
    </xf>
    <xf numFmtId="0" fontId="38" fillId="13" borderId="32" xfId="0" applyFont="1" applyFill="1" applyBorder="1" applyAlignment="1" applyProtection="1">
      <alignment horizontal="justify" vertical="center" wrapText="1"/>
      <protection locked="0"/>
    </xf>
    <xf numFmtId="0" fontId="50" fillId="13" borderId="33" xfId="0" applyFont="1" applyFill="1" applyBorder="1" applyAlignment="1" applyProtection="1">
      <alignment horizontal="center" vertical="center" wrapText="1"/>
      <protection locked="0"/>
    </xf>
    <xf numFmtId="0" fontId="36" fillId="0" borderId="0" xfId="0" applyFont="1" applyAlignment="1" applyProtection="1">
      <alignment horizontal="center" vertical="center"/>
    </xf>
    <xf numFmtId="4" fontId="48" fillId="9" borderId="10" xfId="0" applyNumberFormat="1" applyFont="1" applyFill="1" applyBorder="1" applyAlignment="1" applyProtection="1">
      <alignment horizontal="right" vertical="center" wrapText="1"/>
      <protection locked="0"/>
    </xf>
    <xf numFmtId="0" fontId="7" fillId="3" borderId="24" xfId="0" applyFont="1" applyFill="1" applyBorder="1" applyAlignment="1" applyProtection="1">
      <alignment horizontal="center" vertical="center" wrapText="1"/>
    </xf>
    <xf numFmtId="0" fontId="52" fillId="0" borderId="0" xfId="0" applyFont="1" applyBorder="1" applyAlignment="1" applyProtection="1">
      <alignment wrapText="1"/>
    </xf>
    <xf numFmtId="0" fontId="52" fillId="0" borderId="0" xfId="0" applyFont="1" applyBorder="1" applyAlignment="1" applyProtection="1">
      <alignment horizontal="left" vertical="center" wrapText="1"/>
    </xf>
    <xf numFmtId="10" fontId="36" fillId="0" borderId="0" xfId="0" applyNumberFormat="1" applyFont="1" applyAlignment="1" applyProtection="1">
      <alignment horizontal="center" vertical="center"/>
    </xf>
    <xf numFmtId="0" fontId="36" fillId="0" borderId="0" xfId="0" applyFont="1" applyAlignment="1" applyProtection="1">
      <alignment horizontal="center"/>
    </xf>
    <xf numFmtId="10" fontId="15" fillId="0" borderId="0" xfId="0" applyNumberFormat="1" applyFont="1" applyAlignment="1" applyProtection="1">
      <alignment horizontal="center"/>
      <protection locked="0"/>
    </xf>
    <xf numFmtId="0" fontId="15" fillId="0" borderId="0" xfId="0" applyFont="1" applyAlignment="1" applyProtection="1">
      <alignment horizontal="center"/>
      <protection locked="0"/>
    </xf>
    <xf numFmtId="10" fontId="15" fillId="0" borderId="0" xfId="0" applyNumberFormat="1" applyFont="1" applyAlignment="1" applyProtection="1">
      <alignment horizontal="center" vertical="center"/>
      <protection locked="0"/>
    </xf>
    <xf numFmtId="0" fontId="0" fillId="0" borderId="0" xfId="0" applyBorder="1" applyProtection="1"/>
    <xf numFmtId="0" fontId="0" fillId="0" borderId="0" xfId="0" applyBorder="1" applyAlignment="1" applyProtection="1">
      <alignment horizontal="center"/>
    </xf>
    <xf numFmtId="0" fontId="0" fillId="0" borderId="0" xfId="0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Protection="1"/>
    <xf numFmtId="49" fontId="54" fillId="0" borderId="0" xfId="0" applyNumberFormat="1" applyFont="1" applyFill="1" applyBorder="1" applyAlignment="1" applyProtection="1">
      <alignment horizontal="left"/>
    </xf>
    <xf numFmtId="0" fontId="3" fillId="0" borderId="0" xfId="0" applyFont="1" applyAlignment="1" applyProtection="1">
      <alignment horizontal="left" wrapText="1"/>
      <protection locked="0"/>
    </xf>
    <xf numFmtId="0" fontId="27" fillId="11" borderId="21" xfId="0" applyFont="1" applyFill="1" applyBorder="1" applyAlignment="1">
      <alignment horizontal="left" vertical="center"/>
    </xf>
    <xf numFmtId="0" fontId="0" fillId="0" borderId="14" xfId="0" applyFont="1" applyBorder="1" applyAlignment="1">
      <alignment horizontal="center" vertical="center"/>
    </xf>
    <xf numFmtId="4" fontId="3" fillId="0" borderId="27" xfId="0" applyNumberFormat="1" applyFont="1" applyBorder="1" applyAlignment="1">
      <alignment horizontal="right" vertical="center"/>
    </xf>
    <xf numFmtId="4" fontId="46" fillId="12" borderId="5" xfId="0" applyNumberFormat="1" applyFont="1" applyFill="1" applyBorder="1" applyAlignment="1" applyProtection="1">
      <alignment horizontal="right" vertical="center" wrapText="1"/>
      <protection locked="0"/>
    </xf>
    <xf numFmtId="0" fontId="29" fillId="8" borderId="21" xfId="0" applyFont="1" applyFill="1" applyBorder="1" applyAlignment="1" applyProtection="1">
      <alignment horizontal="center" vertical="center" wrapText="1"/>
    </xf>
    <xf numFmtId="0" fontId="29" fillId="8" borderId="25" xfId="0" applyFont="1" applyFill="1" applyBorder="1" applyAlignment="1" applyProtection="1">
      <alignment horizontal="center" vertical="center" wrapText="1"/>
    </xf>
    <xf numFmtId="0" fontId="3" fillId="0" borderId="38" xfId="0" applyFont="1" applyBorder="1" applyAlignment="1">
      <alignment horizontal="center" vertical="center"/>
    </xf>
    <xf numFmtId="0" fontId="0" fillId="0" borderId="15" xfId="0" applyFont="1" applyBorder="1" applyAlignment="1">
      <alignment horizontal="center" vertical="center"/>
    </xf>
    <xf numFmtId="0" fontId="29" fillId="8" borderId="0" xfId="0" applyFont="1" applyFill="1" applyBorder="1" applyAlignment="1" applyProtection="1">
      <alignment horizontal="center" vertical="center" wrapText="1"/>
    </xf>
    <xf numFmtId="0" fontId="29" fillId="8" borderId="52" xfId="0" applyFont="1" applyFill="1" applyBorder="1" applyAlignment="1" applyProtection="1">
      <alignment horizontal="center" vertical="center" wrapText="1"/>
    </xf>
    <xf numFmtId="10" fontId="3" fillId="0" borderId="38" xfId="0" applyNumberFormat="1" applyFont="1" applyBorder="1" applyAlignment="1">
      <alignment horizontal="center" vertical="center"/>
    </xf>
    <xf numFmtId="49" fontId="56" fillId="3" borderId="15" xfId="0" applyNumberFormat="1" applyFont="1" applyFill="1" applyBorder="1" applyAlignment="1" applyProtection="1">
      <alignment horizontal="center" vertical="center" wrapText="1"/>
    </xf>
    <xf numFmtId="49" fontId="57" fillId="3" borderId="15" xfId="0" applyNumberFormat="1" applyFont="1" applyFill="1" applyBorder="1" applyAlignment="1" applyProtection="1">
      <alignment horizontal="center" vertical="center" wrapText="1"/>
    </xf>
    <xf numFmtId="0" fontId="58" fillId="11" borderId="23" xfId="0" applyFont="1" applyFill="1" applyBorder="1" applyAlignment="1">
      <alignment horizontal="left" vertical="center"/>
    </xf>
    <xf numFmtId="0" fontId="59" fillId="8" borderId="7" xfId="0" applyFont="1" applyFill="1" applyBorder="1" applyAlignment="1">
      <alignment horizontal="left" vertical="center"/>
    </xf>
    <xf numFmtId="4" fontId="35" fillId="0" borderId="5" xfId="0" applyNumberFormat="1" applyFont="1" applyFill="1" applyBorder="1" applyAlignment="1" applyProtection="1">
      <alignment horizontal="right" vertical="center" wrapText="1"/>
      <protection locked="0"/>
    </xf>
    <xf numFmtId="2" fontId="29" fillId="0" borderId="1" xfId="0" applyNumberFormat="1" applyFont="1" applyFill="1" applyBorder="1" applyAlignment="1" applyProtection="1">
      <alignment horizontal="right" vertical="center" wrapText="1"/>
      <protection locked="0"/>
    </xf>
    <xf numFmtId="4" fontId="47" fillId="8" borderId="5" xfId="0" applyNumberFormat="1" applyFont="1" applyFill="1" applyBorder="1" applyAlignment="1" applyProtection="1">
      <alignment horizontal="right" vertical="center" wrapText="1"/>
      <protection locked="0"/>
    </xf>
    <xf numFmtId="0" fontId="35" fillId="3" borderId="1" xfId="0" applyFont="1" applyFill="1" applyBorder="1" applyAlignment="1" applyProtection="1">
      <alignment horizontal="center" vertical="center" wrapText="1"/>
    </xf>
    <xf numFmtId="49" fontId="36" fillId="3" borderId="1" xfId="0" applyNumberFormat="1" applyFont="1" applyFill="1" applyBorder="1" applyAlignment="1" applyProtection="1">
      <alignment horizontal="center" vertical="center" wrapText="1"/>
    </xf>
    <xf numFmtId="0" fontId="29" fillId="0" borderId="14" xfId="0" applyFont="1" applyFill="1" applyBorder="1" applyAlignment="1" applyProtection="1">
      <alignment horizontal="justify" vertical="center" wrapText="1"/>
    </xf>
    <xf numFmtId="0" fontId="46" fillId="0" borderId="53" xfId="0" applyFont="1" applyFill="1" applyBorder="1" applyAlignment="1" applyProtection="1">
      <alignment horizontal="left" vertical="center" wrapText="1"/>
    </xf>
    <xf numFmtId="4" fontId="29" fillId="0" borderId="53" xfId="0" applyNumberFormat="1" applyFont="1" applyFill="1" applyBorder="1" applyAlignment="1" applyProtection="1">
      <alignment horizontal="center" vertical="center" wrapText="1"/>
      <protection locked="0"/>
    </xf>
    <xf numFmtId="2" fontId="29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29" fillId="0" borderId="15" xfId="0" applyNumberFormat="1" applyFont="1" applyFill="1" applyBorder="1" applyAlignment="1" applyProtection="1">
      <alignment horizontal="right" vertical="center" wrapText="1"/>
      <protection locked="0"/>
    </xf>
    <xf numFmtId="4" fontId="29" fillId="12" borderId="53" xfId="0" applyNumberFormat="1" applyFont="1" applyFill="1" applyBorder="1" applyAlignment="1" applyProtection="1">
      <alignment horizontal="right" vertical="center" wrapText="1"/>
      <protection locked="0"/>
    </xf>
    <xf numFmtId="4" fontId="7" fillId="8" borderId="15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15" xfId="0" applyNumberFormat="1" applyFont="1" applyFill="1" applyBorder="1" applyAlignment="1" applyProtection="1">
      <alignment horizontal="right" vertical="center" wrapText="1"/>
      <protection locked="0"/>
    </xf>
    <xf numFmtId="0" fontId="5" fillId="0" borderId="53" xfId="0" applyFont="1" applyBorder="1" applyAlignment="1" applyProtection="1">
      <alignment horizontal="justify" vertical="center" wrapText="1"/>
      <protection locked="0"/>
    </xf>
    <xf numFmtId="0" fontId="16" fillId="0" borderId="54" xfId="0" applyFont="1" applyBorder="1" applyAlignment="1" applyProtection="1">
      <alignment horizontal="left" vertical="center" wrapText="1"/>
      <protection locked="0"/>
    </xf>
    <xf numFmtId="0" fontId="60" fillId="11" borderId="22" xfId="0" applyFont="1" applyFill="1" applyBorder="1" applyAlignment="1" applyProtection="1">
      <alignment horizontal="left" vertical="center"/>
    </xf>
    <xf numFmtId="0" fontId="60" fillId="8" borderId="2" xfId="0" applyFont="1" applyFill="1" applyBorder="1" applyAlignment="1" applyProtection="1">
      <alignment horizontal="left" vertical="center"/>
    </xf>
    <xf numFmtId="0" fontId="62" fillId="4" borderId="1" xfId="0" applyFont="1" applyFill="1" applyBorder="1" applyAlignment="1" applyProtection="1">
      <alignment horizontal="center" vertical="center" wrapText="1"/>
    </xf>
    <xf numFmtId="0" fontId="62" fillId="8" borderId="2" xfId="0" applyFont="1" applyFill="1" applyBorder="1" applyAlignment="1" applyProtection="1">
      <alignment horizontal="left" vertical="center"/>
    </xf>
    <xf numFmtId="0" fontId="64" fillId="8" borderId="7" xfId="0" applyFont="1" applyFill="1" applyBorder="1" applyAlignment="1">
      <alignment horizontal="left" vertical="center"/>
    </xf>
    <xf numFmtId="0" fontId="63" fillId="8" borderId="2" xfId="0" applyFont="1" applyFill="1" applyBorder="1" applyAlignment="1" applyProtection="1">
      <alignment horizontal="left" vertical="center"/>
    </xf>
    <xf numFmtId="0" fontId="65" fillId="11" borderId="23" xfId="0" applyFont="1" applyFill="1" applyBorder="1" applyAlignment="1">
      <alignment horizontal="left" vertical="center"/>
    </xf>
    <xf numFmtId="0" fontId="66" fillId="11" borderId="23" xfId="0" applyFont="1" applyFill="1" applyBorder="1" applyAlignment="1" applyProtection="1">
      <alignment horizontal="left" vertical="center"/>
    </xf>
    <xf numFmtId="0" fontId="66" fillId="11" borderId="24" xfId="0" applyFont="1" applyFill="1" applyBorder="1" applyAlignment="1" applyProtection="1">
      <alignment horizontal="left" vertical="center"/>
    </xf>
    <xf numFmtId="0" fontId="65" fillId="8" borderId="7" xfId="0" applyFont="1" applyFill="1" applyBorder="1" applyAlignment="1">
      <alignment horizontal="left" vertical="center"/>
    </xf>
    <xf numFmtId="0" fontId="64" fillId="8" borderId="7" xfId="0" applyFont="1" applyFill="1" applyBorder="1" applyAlignment="1">
      <alignment horizontal="left" vertical="center" wrapText="1"/>
    </xf>
    <xf numFmtId="0" fontId="64" fillId="8" borderId="29" xfId="0" applyFont="1" applyFill="1" applyBorder="1" applyAlignment="1">
      <alignment horizontal="left" vertical="center" wrapText="1"/>
    </xf>
    <xf numFmtId="4" fontId="38" fillId="13" borderId="53" xfId="0" applyNumberFormat="1" applyFont="1" applyFill="1" applyBorder="1" applyAlignment="1" applyProtection="1">
      <alignment horizontal="right" vertical="center" wrapText="1"/>
      <protection locked="0"/>
    </xf>
    <xf numFmtId="4" fontId="48" fillId="13" borderId="53" xfId="0" applyNumberFormat="1" applyFont="1" applyFill="1" applyBorder="1" applyAlignment="1" applyProtection="1">
      <alignment horizontal="right" vertical="center" wrapText="1"/>
      <protection locked="0"/>
    </xf>
    <xf numFmtId="0" fontId="38" fillId="13" borderId="53" xfId="0" applyFont="1" applyFill="1" applyBorder="1" applyAlignment="1" applyProtection="1">
      <alignment horizontal="justify" vertical="center" wrapText="1"/>
      <protection locked="0"/>
    </xf>
    <xf numFmtId="0" fontId="51" fillId="13" borderId="54" xfId="0" applyFont="1" applyFill="1" applyBorder="1" applyAlignment="1" applyProtection="1">
      <alignment horizontal="left" vertical="center" wrapText="1"/>
      <protection locked="0"/>
    </xf>
    <xf numFmtId="0" fontId="34" fillId="3" borderId="1" xfId="0" applyFont="1" applyFill="1" applyBorder="1" applyAlignment="1" applyProtection="1">
      <alignment horizontal="center" vertical="center" wrapText="1"/>
    </xf>
    <xf numFmtId="0" fontId="46" fillId="0" borderId="1" xfId="0" applyFont="1" applyFill="1" applyBorder="1" applyAlignment="1" applyProtection="1">
      <alignment horizontal="left" vertical="center" wrapText="1"/>
    </xf>
    <xf numFmtId="49" fontId="46" fillId="0" borderId="1" xfId="0" applyNumberFormat="1" applyFont="1" applyFill="1" applyBorder="1" applyAlignment="1" applyProtection="1">
      <alignment horizontal="center" vertical="center" wrapText="1"/>
    </xf>
    <xf numFmtId="4" fontId="46" fillId="0" borderId="1" xfId="0" applyNumberFormat="1" applyFont="1" applyFill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justify" vertical="center" wrapText="1"/>
      <protection locked="0"/>
    </xf>
    <xf numFmtId="0" fontId="46" fillId="0" borderId="17" xfId="0" applyFont="1" applyFill="1" applyBorder="1" applyAlignment="1" applyProtection="1">
      <alignment horizontal="justify" vertical="center" wrapText="1"/>
    </xf>
    <xf numFmtId="0" fontId="16" fillId="0" borderId="18" xfId="0" applyFont="1" applyBorder="1" applyAlignment="1" applyProtection="1">
      <alignment horizontal="left" vertical="center" wrapText="1"/>
      <protection locked="0"/>
    </xf>
    <xf numFmtId="0" fontId="3" fillId="0" borderId="0" xfId="0" applyFont="1" applyAlignment="1" applyProtection="1">
      <alignment horizontal="left" wrapText="1"/>
      <protection locked="0"/>
    </xf>
    <xf numFmtId="0" fontId="27" fillId="11" borderId="21" xfId="0" applyFont="1" applyFill="1" applyBorder="1" applyAlignment="1">
      <alignment horizontal="left" vertical="center"/>
    </xf>
    <xf numFmtId="10" fontId="15" fillId="0" borderId="30" xfId="0" applyNumberFormat="1" applyFont="1" applyBorder="1" applyAlignment="1">
      <alignment horizontal="center" vertical="center"/>
    </xf>
    <xf numFmtId="0" fontId="67" fillId="3" borderId="1" xfId="0" applyFont="1" applyFill="1" applyBorder="1" applyAlignment="1" applyProtection="1">
      <alignment horizontal="left" vertical="center" wrapText="1"/>
    </xf>
    <xf numFmtId="49" fontId="3" fillId="0" borderId="2" xfId="0" applyNumberFormat="1" applyFont="1" applyBorder="1" applyAlignment="1" applyProtection="1">
      <alignment horizontal="left" wrapText="1"/>
    </xf>
    <xf numFmtId="49" fontId="3" fillId="0" borderId="7" xfId="0" applyNumberFormat="1" applyFont="1" applyBorder="1" applyAlignment="1" applyProtection="1">
      <alignment horizontal="left" wrapText="1"/>
    </xf>
    <xf numFmtId="49" fontId="3" fillId="0" borderId="8" xfId="0" applyNumberFormat="1" applyFont="1" applyBorder="1" applyAlignment="1" applyProtection="1">
      <alignment horizontal="left" wrapText="1"/>
    </xf>
    <xf numFmtId="49" fontId="3" fillId="0" borderId="1" xfId="0" applyNumberFormat="1" applyFont="1" applyFill="1" applyBorder="1" applyAlignment="1" applyProtection="1">
      <alignment horizontal="left" wrapText="1"/>
    </xf>
    <xf numFmtId="0" fontId="13" fillId="0" borderId="0" xfId="0" applyFont="1" applyAlignment="1" applyProtection="1">
      <alignment horizontal="right"/>
    </xf>
    <xf numFmtId="0" fontId="28" fillId="0" borderId="22" xfId="0" applyFont="1" applyBorder="1" applyAlignment="1" applyProtection="1">
      <alignment horizontal="left" vertical="center"/>
      <protection locked="0"/>
    </xf>
    <xf numFmtId="0" fontId="28" fillId="0" borderId="23" xfId="0" applyFont="1" applyBorder="1" applyAlignment="1" applyProtection="1">
      <alignment horizontal="left" vertical="center"/>
      <protection locked="0"/>
    </xf>
    <xf numFmtId="0" fontId="28" fillId="0" borderId="24" xfId="0" applyFont="1" applyBorder="1" applyAlignment="1" applyProtection="1">
      <alignment horizontal="left" vertical="center"/>
      <protection locked="0"/>
    </xf>
    <xf numFmtId="0" fontId="28" fillId="0" borderId="34" xfId="0" applyFont="1" applyBorder="1" applyAlignment="1" applyProtection="1">
      <alignment horizontal="left" vertical="center"/>
      <protection locked="0"/>
    </xf>
    <xf numFmtId="0" fontId="0" fillId="0" borderId="7" xfId="0" applyBorder="1" applyAlignment="1">
      <alignment vertical="center"/>
    </xf>
    <xf numFmtId="0" fontId="0" fillId="0" borderId="29" xfId="0" applyBorder="1" applyAlignment="1">
      <alignment vertical="center"/>
    </xf>
    <xf numFmtId="0" fontId="38" fillId="13" borderId="3" xfId="0" applyFont="1" applyFill="1" applyBorder="1" applyAlignment="1" applyProtection="1">
      <alignment horizontal="left" vertical="center" wrapText="1"/>
      <protection locked="0"/>
    </xf>
    <xf numFmtId="0" fontId="38" fillId="13" borderId="4" xfId="0" applyFont="1" applyFill="1" applyBorder="1" applyAlignment="1" applyProtection="1">
      <alignment horizontal="left" vertical="center" wrapText="1"/>
      <protection locked="0"/>
    </xf>
    <xf numFmtId="0" fontId="38" fillId="13" borderId="35" xfId="0" applyFont="1" applyFill="1" applyBorder="1" applyAlignment="1" applyProtection="1">
      <alignment horizontal="left" vertical="center" wrapText="1"/>
      <protection locked="0"/>
    </xf>
    <xf numFmtId="0" fontId="38" fillId="10" borderId="31" xfId="0" applyFont="1" applyFill="1" applyBorder="1" applyAlignment="1" applyProtection="1">
      <alignment horizontal="left" vertical="center" wrapText="1"/>
      <protection locked="0"/>
    </xf>
    <xf numFmtId="0" fontId="38" fillId="10" borderId="32" xfId="0" applyFont="1" applyFill="1" applyBorder="1" applyAlignment="1" applyProtection="1">
      <alignment horizontal="left" vertical="center" wrapText="1"/>
      <protection locked="0"/>
    </xf>
    <xf numFmtId="0" fontId="38" fillId="9" borderId="3" xfId="0" applyFont="1" applyFill="1" applyBorder="1" applyAlignment="1" applyProtection="1">
      <alignment horizontal="left" wrapText="1"/>
      <protection locked="0"/>
    </xf>
    <xf numFmtId="0" fontId="38" fillId="9" borderId="4" xfId="0" applyFont="1" applyFill="1" applyBorder="1" applyAlignment="1" applyProtection="1">
      <alignment horizontal="left" wrapText="1"/>
      <protection locked="0"/>
    </xf>
    <xf numFmtId="0" fontId="1" fillId="0" borderId="0" xfId="0" applyFont="1" applyAlignment="1" applyProtection="1">
      <alignment horizontal="left" wrapText="1"/>
    </xf>
    <xf numFmtId="0" fontId="3" fillId="0" borderId="0" xfId="0" applyFont="1" applyAlignment="1" applyProtection="1">
      <alignment horizontal="left" wrapText="1"/>
    </xf>
    <xf numFmtId="0" fontId="28" fillId="0" borderId="7" xfId="0" applyFont="1" applyBorder="1" applyAlignment="1" applyProtection="1">
      <alignment horizontal="left" vertical="center"/>
      <protection locked="0"/>
    </xf>
    <xf numFmtId="0" fontId="28" fillId="0" borderId="29" xfId="0" applyFont="1" applyBorder="1" applyAlignment="1" applyProtection="1">
      <alignment horizontal="left" vertical="center"/>
      <protection locked="0"/>
    </xf>
    <xf numFmtId="49" fontId="5" fillId="0" borderId="2" xfId="0" applyNumberFormat="1" applyFont="1" applyFill="1" applyBorder="1" applyAlignment="1" applyProtection="1">
      <alignment horizontal="left" wrapText="1"/>
    </xf>
    <xf numFmtId="49" fontId="5" fillId="0" borderId="7" xfId="0" applyNumberFormat="1" applyFont="1" applyFill="1" applyBorder="1" applyAlignment="1" applyProtection="1">
      <alignment horizontal="left" wrapText="1"/>
    </xf>
    <xf numFmtId="49" fontId="5" fillId="0" borderId="8" xfId="0" applyNumberFormat="1" applyFont="1" applyFill="1" applyBorder="1" applyAlignment="1" applyProtection="1">
      <alignment horizontal="left" wrapText="1"/>
    </xf>
    <xf numFmtId="49" fontId="3" fillId="0" borderId="1" xfId="0" applyNumberFormat="1" applyFont="1" applyBorder="1" applyAlignment="1" applyProtection="1">
      <alignment horizontal="left" wrapText="1"/>
    </xf>
    <xf numFmtId="0" fontId="14" fillId="0" borderId="0" xfId="0" applyFont="1" applyAlignment="1" applyProtection="1">
      <alignment horizontal="center"/>
    </xf>
    <xf numFmtId="0" fontId="60" fillId="11" borderId="22" xfId="0" applyFont="1" applyFill="1" applyBorder="1" applyAlignment="1" applyProtection="1">
      <alignment horizontal="left" vertical="center"/>
    </xf>
    <xf numFmtId="0" fontId="60" fillId="11" borderId="23" xfId="0" applyFont="1" applyFill="1" applyBorder="1" applyAlignment="1" applyProtection="1">
      <alignment horizontal="left" vertical="center"/>
    </xf>
    <xf numFmtId="0" fontId="3" fillId="0" borderId="0" xfId="0" applyFont="1" applyAlignment="1" applyProtection="1">
      <alignment horizontal="left" wrapText="1"/>
      <protection locked="0"/>
    </xf>
    <xf numFmtId="0" fontId="1" fillId="0" borderId="9" xfId="0" applyFont="1" applyBorder="1" applyAlignment="1" applyProtection="1">
      <alignment horizontal="left" wrapText="1"/>
    </xf>
    <xf numFmtId="0" fontId="0" fillId="0" borderId="9" xfId="0" applyBorder="1" applyAlignment="1"/>
    <xf numFmtId="0" fontId="21" fillId="3" borderId="37" xfId="0" applyFont="1" applyFill="1" applyBorder="1" applyAlignment="1" applyProtection="1">
      <alignment horizontal="left" vertical="center" wrapText="1"/>
    </xf>
    <xf numFmtId="0" fontId="0" fillId="0" borderId="36" xfId="0" applyFont="1" applyBorder="1" applyAlignment="1">
      <alignment wrapText="1"/>
    </xf>
    <xf numFmtId="0" fontId="0" fillId="0" borderId="4" xfId="0" applyBorder="1" applyAlignment="1">
      <alignment vertical="center" wrapText="1"/>
    </xf>
    <xf numFmtId="0" fontId="0" fillId="0" borderId="35" xfId="0" applyBorder="1" applyAlignment="1">
      <alignment vertical="center" wrapText="1"/>
    </xf>
    <xf numFmtId="0" fontId="25" fillId="8" borderId="22" xfId="0" applyFont="1" applyFill="1" applyBorder="1" applyAlignment="1" applyProtection="1">
      <alignment horizontal="left" vertical="center"/>
    </xf>
    <xf numFmtId="0" fontId="25" fillId="8" borderId="23" xfId="0" applyFont="1" applyFill="1" applyBorder="1" applyAlignment="1" applyProtection="1">
      <alignment horizontal="left" vertical="center"/>
    </xf>
    <xf numFmtId="0" fontId="25" fillId="8" borderId="24" xfId="0" applyFont="1" applyFill="1" applyBorder="1" applyAlignment="1" applyProtection="1">
      <alignment horizontal="left" vertical="center"/>
    </xf>
    <xf numFmtId="0" fontId="28" fillId="0" borderId="2" xfId="0" applyFont="1" applyBorder="1" applyAlignment="1" applyProtection="1">
      <alignment horizontal="left" vertical="center"/>
      <protection locked="0"/>
    </xf>
    <xf numFmtId="0" fontId="28" fillId="0" borderId="7" xfId="0" applyFont="1" applyBorder="1" applyAlignment="1" applyProtection="1">
      <alignment horizontal="left"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29" xfId="0" applyBorder="1" applyAlignment="1">
      <alignment vertical="center" wrapText="1"/>
    </xf>
    <xf numFmtId="0" fontId="0" fillId="0" borderId="36" xfId="0" applyBorder="1" applyAlignment="1"/>
    <xf numFmtId="0" fontId="25" fillId="8" borderId="42" xfId="0" applyFont="1" applyFill="1" applyBorder="1" applyAlignment="1" applyProtection="1">
      <alignment horizontal="left" vertical="center"/>
    </xf>
    <xf numFmtId="0" fontId="25" fillId="8" borderId="21" xfId="0" applyFont="1" applyFill="1" applyBorder="1" applyAlignment="1" applyProtection="1">
      <alignment horizontal="left" vertical="center"/>
    </xf>
    <xf numFmtId="0" fontId="25" fillId="8" borderId="25" xfId="0" applyFont="1" applyFill="1" applyBorder="1" applyAlignment="1" applyProtection="1">
      <alignment horizontal="left" vertical="center"/>
    </xf>
    <xf numFmtId="49" fontId="3" fillId="0" borderId="2" xfId="0" applyNumberFormat="1" applyFont="1" applyFill="1" applyBorder="1" applyAlignment="1" applyProtection="1">
      <alignment horizontal="left" wrapText="1"/>
    </xf>
    <xf numFmtId="0" fontId="0" fillId="0" borderId="7" xfId="0" applyBorder="1" applyAlignment="1">
      <alignment horizontal="left" wrapText="1"/>
    </xf>
    <xf numFmtId="0" fontId="0" fillId="0" borderId="8" xfId="0" applyBorder="1" applyAlignment="1">
      <alignment horizontal="left" wrapText="1"/>
    </xf>
    <xf numFmtId="49" fontId="3" fillId="0" borderId="2" xfId="0" applyNumberFormat="1" applyFont="1" applyBorder="1" applyAlignment="1" applyProtection="1">
      <alignment horizontal="left"/>
    </xf>
    <xf numFmtId="0" fontId="0" fillId="0" borderId="7" xfId="0" applyBorder="1" applyAlignment="1">
      <alignment horizontal="left"/>
    </xf>
    <xf numFmtId="0" fontId="0" fillId="0" borderId="8" xfId="0" applyBorder="1" applyAlignment="1">
      <alignment horizontal="left"/>
    </xf>
    <xf numFmtId="0" fontId="7" fillId="11" borderId="42" xfId="0" applyFont="1" applyFill="1" applyBorder="1" applyAlignment="1" applyProtection="1">
      <alignment horizontal="left" vertical="center"/>
    </xf>
    <xf numFmtId="0" fontId="27" fillId="11" borderId="21" xfId="0" applyFont="1" applyFill="1" applyBorder="1" applyAlignment="1">
      <alignment horizontal="left" vertical="center"/>
    </xf>
    <xf numFmtId="0" fontId="38" fillId="13" borderId="31" xfId="0" applyFont="1" applyFill="1" applyBorder="1" applyAlignment="1" applyProtection="1">
      <alignment horizontal="justify" vertical="center" wrapText="1"/>
    </xf>
    <xf numFmtId="0" fontId="50" fillId="13" borderId="32" xfId="0" applyFont="1" applyFill="1" applyBorder="1" applyAlignment="1">
      <alignment vertical="center" wrapText="1"/>
    </xf>
    <xf numFmtId="0" fontId="38" fillId="13" borderId="55" xfId="0" applyFont="1" applyFill="1" applyBorder="1" applyAlignment="1" applyProtection="1">
      <alignment horizontal="justify" vertical="center" wrapText="1"/>
    </xf>
    <xf numFmtId="0" fontId="49" fillId="13" borderId="30" xfId="0" applyFont="1" applyFill="1" applyBorder="1" applyAlignment="1">
      <alignment vertical="center" wrapText="1"/>
    </xf>
    <xf numFmtId="0" fontId="0" fillId="0" borderId="30" xfId="0" applyBorder="1" applyAlignment="1">
      <alignment vertical="center" wrapText="1"/>
    </xf>
    <xf numFmtId="0" fontId="0" fillId="0" borderId="56" xfId="0" applyBorder="1" applyAlignment="1">
      <alignment vertical="center" wrapText="1"/>
    </xf>
    <xf numFmtId="49" fontId="5" fillId="0" borderId="1" xfId="0" applyNumberFormat="1" applyFont="1" applyFill="1" applyBorder="1" applyAlignment="1" applyProtection="1">
      <alignment horizontal="justify" wrapText="1"/>
    </xf>
    <xf numFmtId="49" fontId="3" fillId="0" borderId="51" xfId="0" applyNumberFormat="1" applyFont="1" applyFill="1" applyBorder="1" applyAlignment="1" applyProtection="1">
      <alignment horizontal="left" wrapText="1"/>
    </xf>
    <xf numFmtId="0" fontId="0" fillId="0" borderId="47" xfId="0" applyBorder="1" applyAlignment="1">
      <alignment horizontal="left" wrapText="1"/>
    </xf>
    <xf numFmtId="0" fontId="0" fillId="0" borderId="45" xfId="0" applyBorder="1" applyAlignment="1">
      <alignment horizontal="left" wrapText="1"/>
    </xf>
    <xf numFmtId="0" fontId="7" fillId="0" borderId="0" xfId="1" applyFont="1" applyBorder="1" applyAlignment="1">
      <alignment horizontal="left" vertical="center" wrapText="1"/>
    </xf>
    <xf numFmtId="0" fontId="17" fillId="0" borderId="0" xfId="0" applyFont="1" applyAlignment="1">
      <alignment horizontal="right"/>
    </xf>
    <xf numFmtId="0" fontId="37" fillId="9" borderId="3" xfId="0" applyFont="1" applyFill="1" applyBorder="1" applyAlignment="1">
      <alignment horizontal="right"/>
    </xf>
    <xf numFmtId="0" fontId="0" fillId="0" borderId="4" xfId="0" applyBorder="1" applyAlignment="1"/>
    <xf numFmtId="0" fontId="0" fillId="0" borderId="35" xfId="0" applyBorder="1" applyAlignment="1"/>
    <xf numFmtId="0" fontId="2" fillId="5" borderId="0" xfId="0" applyFont="1" applyFill="1" applyBorder="1" applyAlignment="1">
      <alignment horizontal="left" vertical="center" wrapText="1"/>
    </xf>
  </cellXfs>
  <cellStyles count="2">
    <cellStyle name="Normálna" xfId="0" builtinId="0"/>
    <cellStyle name="Normálna 2" xfId="1"/>
  </cellStyles>
  <dxfs count="9"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  <dxf>
      <font>
        <color rgb="FFFF0000"/>
      </font>
    </dxf>
  </dxfs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Hárok1">
    <tabColor theme="3" tint="0.39997558519241921"/>
  </sheetPr>
  <dimension ref="A1:Z149"/>
  <sheetViews>
    <sheetView tabSelected="1" topLeftCell="A4" zoomScale="70" zoomScaleNormal="70" zoomScaleSheetLayoutView="70" workbookViewId="0">
      <pane ySplit="11" topLeftCell="A15" activePane="bottomLeft" state="frozen"/>
      <selection activeCell="A4" sqref="A4"/>
      <selection pane="bottomLeft" activeCell="A6" sqref="A6"/>
    </sheetView>
  </sheetViews>
  <sheetFormatPr defaultRowHeight="15" x14ac:dyDescent="0.25"/>
  <cols>
    <col min="1" max="1" width="30.5703125" style="1" customWidth="1"/>
    <col min="2" max="2" width="16.7109375" style="1" customWidth="1"/>
    <col min="3" max="3" width="11.28515625" style="2" customWidth="1"/>
    <col min="4" max="4" width="9.28515625" style="3" customWidth="1"/>
    <col min="5" max="16" width="20.28515625" style="3" customWidth="1"/>
    <col min="17" max="18" width="30.7109375" style="1" customWidth="1"/>
    <col min="19" max="19" width="10.5703125" style="8" customWidth="1"/>
    <col min="20" max="20" width="10.5703125" style="1" customWidth="1"/>
    <col min="21" max="40" width="9.140625" style="1" customWidth="1"/>
    <col min="41" max="16384" width="9.140625" style="1"/>
  </cols>
  <sheetData>
    <row r="1" spans="1:26" x14ac:dyDescent="0.25">
      <c r="A1" s="8"/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8"/>
      <c r="R1" s="8"/>
      <c r="S1" s="18"/>
      <c r="T1" s="19"/>
      <c r="U1" s="19"/>
      <c r="V1" s="19"/>
      <c r="W1" s="19"/>
      <c r="X1" s="19"/>
      <c r="Y1" s="19"/>
      <c r="Z1" s="19"/>
    </row>
    <row r="2" spans="1:26" x14ac:dyDescent="0.25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316"/>
      <c r="R2" s="316"/>
      <c r="S2" s="18"/>
      <c r="T2" s="19"/>
      <c r="U2" s="19"/>
      <c r="V2" s="19"/>
      <c r="W2" s="19"/>
      <c r="X2" s="19"/>
      <c r="Y2" s="19"/>
      <c r="Z2" s="19"/>
    </row>
    <row r="3" spans="1:26" x14ac:dyDescent="0.25">
      <c r="A3" s="8"/>
      <c r="B3" s="8"/>
      <c r="C3" s="9"/>
      <c r="D3" s="10"/>
      <c r="E3" s="10"/>
      <c r="F3" s="22"/>
      <c r="G3" s="10"/>
      <c r="H3" s="10"/>
      <c r="I3" s="10"/>
      <c r="J3" s="10"/>
      <c r="K3" s="10"/>
      <c r="L3" s="10"/>
      <c r="M3" s="10"/>
      <c r="N3" s="10"/>
      <c r="O3" s="10"/>
      <c r="P3" s="10"/>
      <c r="Q3" s="8"/>
      <c r="R3" s="8"/>
      <c r="S3" s="18"/>
      <c r="T3" s="19"/>
      <c r="U3" s="19"/>
      <c r="V3" s="19"/>
      <c r="W3" s="19"/>
      <c r="X3" s="19"/>
      <c r="Y3" s="19"/>
      <c r="Z3" s="19"/>
    </row>
    <row r="4" spans="1:26" x14ac:dyDescent="0.25">
      <c r="A4" s="11"/>
      <c r="B4" s="11"/>
      <c r="C4" s="24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11"/>
      <c r="Q4" s="11"/>
      <c r="R4" s="8"/>
      <c r="S4" s="18"/>
      <c r="T4" s="18"/>
      <c r="U4" s="19"/>
      <c r="V4" s="19"/>
      <c r="W4" s="19"/>
      <c r="X4" s="19"/>
      <c r="Y4" s="19"/>
      <c r="Z4" s="19"/>
    </row>
    <row r="5" spans="1:26" ht="23.25" x14ac:dyDescent="0.35">
      <c r="A5" s="338" t="s">
        <v>202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8"/>
      <c r="Q5" s="338"/>
      <c r="R5" s="338"/>
      <c r="S5" s="18"/>
      <c r="T5" s="19"/>
      <c r="U5" s="19"/>
      <c r="V5" s="19"/>
      <c r="W5" s="19"/>
      <c r="X5" s="19"/>
      <c r="Y5" s="19"/>
      <c r="Z5" s="19"/>
    </row>
    <row r="6" spans="1:26" ht="15" customHeight="1" thickBo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8"/>
      <c r="S6" s="18"/>
      <c r="T6" s="19"/>
      <c r="U6" s="19"/>
      <c r="V6" s="19"/>
      <c r="W6" s="19"/>
      <c r="X6" s="19"/>
      <c r="Y6" s="19"/>
      <c r="Z6" s="19"/>
    </row>
    <row r="7" spans="1:26" ht="20.25" customHeight="1" x14ac:dyDescent="0.25">
      <c r="A7" s="76" t="s">
        <v>0</v>
      </c>
      <c r="B7" s="317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8"/>
      <c r="Q7" s="318"/>
      <c r="R7" s="319"/>
      <c r="S7" s="18"/>
      <c r="T7" s="19"/>
      <c r="U7" s="19"/>
      <c r="V7" s="19"/>
      <c r="W7" s="19"/>
      <c r="X7" s="19"/>
      <c r="Y7" s="19"/>
      <c r="Z7" s="19"/>
    </row>
    <row r="8" spans="1:26" ht="19.5" customHeight="1" x14ac:dyDescent="0.25">
      <c r="A8" s="77" t="s">
        <v>1</v>
      </c>
      <c r="B8" s="320"/>
      <c r="C8" s="321"/>
      <c r="D8" s="321"/>
      <c r="E8" s="321"/>
      <c r="F8" s="321"/>
      <c r="G8" s="321"/>
      <c r="H8" s="321"/>
      <c r="I8" s="321"/>
      <c r="J8" s="321"/>
      <c r="K8" s="321"/>
      <c r="L8" s="321"/>
      <c r="M8" s="321"/>
      <c r="N8" s="321"/>
      <c r="O8" s="321"/>
      <c r="P8" s="321"/>
      <c r="Q8" s="321"/>
      <c r="R8" s="322"/>
      <c r="S8" s="18"/>
      <c r="T8" s="19"/>
      <c r="U8" s="19"/>
      <c r="V8" s="19"/>
      <c r="W8" s="19"/>
      <c r="X8" s="19"/>
      <c r="Y8" s="19"/>
      <c r="Z8" s="19"/>
    </row>
    <row r="9" spans="1:26" ht="20.25" customHeight="1" x14ac:dyDescent="0.25">
      <c r="A9" s="78" t="s">
        <v>27</v>
      </c>
      <c r="B9" s="320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2"/>
      <c r="Q9" s="332"/>
      <c r="R9" s="333"/>
      <c r="S9" s="18"/>
      <c r="T9" s="19"/>
      <c r="U9" s="19"/>
      <c r="V9" s="19"/>
      <c r="W9" s="19"/>
      <c r="X9" s="19"/>
      <c r="Y9" s="19"/>
      <c r="Z9" s="19"/>
    </row>
    <row r="10" spans="1:26" s="171" customFormat="1" ht="43.5" thickBot="1" x14ac:dyDescent="0.3">
      <c r="A10" s="75" t="s">
        <v>76</v>
      </c>
      <c r="B10" s="181"/>
      <c r="C10" s="344" t="s">
        <v>77</v>
      </c>
      <c r="D10" s="345"/>
      <c r="E10" s="169"/>
      <c r="F10" s="168" t="s">
        <v>129</v>
      </c>
      <c r="G10" s="172"/>
      <c r="H10" s="168" t="s">
        <v>130</v>
      </c>
      <c r="I10" s="173"/>
      <c r="J10" s="168" t="s">
        <v>131</v>
      </c>
      <c r="K10" s="261"/>
      <c r="L10" s="311" t="s">
        <v>200</v>
      </c>
      <c r="M10" s="170"/>
      <c r="N10" s="170"/>
      <c r="O10" s="265"/>
      <c r="P10" s="168" t="s">
        <v>162</v>
      </c>
      <c r="Q10" s="256"/>
      <c r="R10" s="257">
        <f>IF($Q$10="ÁNO",G67-F67,0)</f>
        <v>0</v>
      </c>
      <c r="S10" s="18"/>
      <c r="T10" s="19"/>
      <c r="U10" s="19"/>
      <c r="V10" s="19"/>
      <c r="W10" s="19"/>
      <c r="X10" s="19"/>
      <c r="Y10" s="19"/>
      <c r="Z10" s="19"/>
    </row>
    <row r="11" spans="1:26" x14ac:dyDescent="0.25">
      <c r="B11" s="243"/>
      <c r="C11" s="244"/>
      <c r="D11" s="238"/>
      <c r="E11" s="238"/>
      <c r="F11" s="243"/>
      <c r="G11" s="238"/>
      <c r="H11" s="14"/>
      <c r="I11" s="14"/>
      <c r="J11" s="14"/>
      <c r="K11" s="14"/>
      <c r="L11" s="14"/>
      <c r="M11" s="14"/>
      <c r="N11" s="14"/>
      <c r="O11" s="14"/>
      <c r="P11" s="14"/>
      <c r="Q11" s="166"/>
      <c r="R11" s="8"/>
      <c r="S11" s="18"/>
      <c r="T11" s="19"/>
      <c r="U11" s="19"/>
      <c r="V11" s="19"/>
      <c r="W11" s="19"/>
      <c r="X11" s="19"/>
      <c r="Y11" s="19"/>
      <c r="Z11" s="19"/>
    </row>
    <row r="12" spans="1:26" ht="15.75" thickBot="1" x14ac:dyDescent="0.3">
      <c r="B12" s="245"/>
      <c r="C12" s="246"/>
      <c r="D12" s="23"/>
      <c r="E12" s="23"/>
      <c r="F12" s="247"/>
      <c r="G12" s="23"/>
      <c r="P12" s="167"/>
      <c r="Q12" s="36"/>
      <c r="S12" s="18"/>
      <c r="T12" s="19"/>
      <c r="U12" s="19"/>
      <c r="V12" s="19"/>
      <c r="W12" s="19"/>
      <c r="X12" s="19"/>
      <c r="Y12" s="19"/>
      <c r="Z12" s="19"/>
    </row>
    <row r="13" spans="1:26" ht="98.25" customHeight="1" x14ac:dyDescent="0.25">
      <c r="A13" s="208" t="s">
        <v>2</v>
      </c>
      <c r="B13" s="111" t="s">
        <v>5</v>
      </c>
      <c r="C13" s="111" t="s">
        <v>3</v>
      </c>
      <c r="D13" s="111" t="s">
        <v>142</v>
      </c>
      <c r="E13" s="111" t="s">
        <v>109</v>
      </c>
      <c r="F13" s="111" t="s">
        <v>108</v>
      </c>
      <c r="G13" s="111" t="s">
        <v>107</v>
      </c>
      <c r="H13" s="111" t="s">
        <v>79</v>
      </c>
      <c r="I13" s="111" t="s">
        <v>167</v>
      </c>
      <c r="J13" s="111" t="s">
        <v>118</v>
      </c>
      <c r="K13" s="210" t="s">
        <v>123</v>
      </c>
      <c r="L13" s="210" t="s">
        <v>124</v>
      </c>
      <c r="M13" s="210" t="s">
        <v>198</v>
      </c>
      <c r="N13" s="210" t="s">
        <v>125</v>
      </c>
      <c r="O13" s="111" t="s">
        <v>165</v>
      </c>
      <c r="P13" s="111" t="s">
        <v>170</v>
      </c>
      <c r="Q13" s="111" t="s">
        <v>13</v>
      </c>
      <c r="R13" s="240" t="s">
        <v>12</v>
      </c>
      <c r="S13" s="18"/>
      <c r="T13" s="19"/>
      <c r="U13" s="19"/>
      <c r="V13" s="19"/>
      <c r="W13" s="19"/>
      <c r="X13" s="19"/>
      <c r="Y13" s="19"/>
      <c r="Z13" s="19"/>
    </row>
    <row r="14" spans="1:26" s="39" customFormat="1" ht="24.75" thickBot="1" x14ac:dyDescent="0.3">
      <c r="A14" s="128" t="s">
        <v>80</v>
      </c>
      <c r="B14" s="129" t="s">
        <v>81</v>
      </c>
      <c r="C14" s="129" t="s">
        <v>82</v>
      </c>
      <c r="D14" s="129" t="s">
        <v>83</v>
      </c>
      <c r="E14" s="129" t="s">
        <v>84</v>
      </c>
      <c r="F14" s="129" t="s">
        <v>88</v>
      </c>
      <c r="G14" s="129" t="s">
        <v>89</v>
      </c>
      <c r="H14" s="129" t="s">
        <v>85</v>
      </c>
      <c r="I14" s="129" t="s">
        <v>90</v>
      </c>
      <c r="J14" s="129" t="s">
        <v>91</v>
      </c>
      <c r="K14" s="188" t="s">
        <v>141</v>
      </c>
      <c r="L14" s="188" t="s">
        <v>128</v>
      </c>
      <c r="M14" s="188" t="s">
        <v>199</v>
      </c>
      <c r="N14" s="188" t="s">
        <v>127</v>
      </c>
      <c r="O14" s="129" t="s">
        <v>163</v>
      </c>
      <c r="P14" s="266" t="s">
        <v>171</v>
      </c>
      <c r="Q14" s="129" t="s">
        <v>86</v>
      </c>
      <c r="R14" s="130" t="s">
        <v>87</v>
      </c>
      <c r="S14" s="37"/>
      <c r="T14" s="38"/>
      <c r="U14" s="38"/>
      <c r="V14" s="38"/>
      <c r="W14" s="38"/>
      <c r="X14" s="38"/>
      <c r="Y14" s="38"/>
      <c r="Z14" s="38"/>
    </row>
    <row r="15" spans="1:26" ht="24.75" customHeight="1" x14ac:dyDescent="0.25">
      <c r="A15" s="87" t="s">
        <v>44</v>
      </c>
      <c r="B15" s="285" t="s">
        <v>69</v>
      </c>
      <c r="C15" s="268"/>
      <c r="D15" s="268"/>
      <c r="E15" s="268"/>
      <c r="F15" s="268"/>
      <c r="G15" s="268"/>
      <c r="H15" s="268"/>
      <c r="I15" s="214"/>
      <c r="J15" s="214"/>
      <c r="K15" s="214"/>
      <c r="L15" s="214"/>
      <c r="M15" s="214"/>
      <c r="N15" s="214"/>
      <c r="O15" s="214"/>
      <c r="P15" s="214"/>
      <c r="Q15" s="88"/>
      <c r="R15" s="65"/>
      <c r="S15" s="18"/>
      <c r="T15" s="19"/>
      <c r="U15" s="19"/>
      <c r="V15" s="19"/>
      <c r="W15" s="19"/>
      <c r="X15" s="19"/>
      <c r="Y15" s="19"/>
      <c r="Z15" s="19"/>
    </row>
    <row r="16" spans="1:26" ht="18.75" customHeight="1" x14ac:dyDescent="0.25">
      <c r="A16" s="44" t="s">
        <v>70</v>
      </c>
      <c r="B16" s="286" t="s">
        <v>184</v>
      </c>
      <c r="C16" s="269"/>
      <c r="D16" s="269"/>
      <c r="E16" s="269"/>
      <c r="F16" s="269"/>
      <c r="G16" s="269"/>
      <c r="H16" s="269"/>
      <c r="I16" s="212"/>
      <c r="J16" s="212"/>
      <c r="K16" s="212"/>
      <c r="L16" s="212"/>
      <c r="M16" s="212"/>
      <c r="N16" s="212"/>
      <c r="O16" s="212"/>
      <c r="P16" s="212"/>
      <c r="Q16" s="45"/>
      <c r="R16" s="46"/>
      <c r="S16" s="18"/>
      <c r="T16" s="19"/>
      <c r="U16" s="19"/>
      <c r="V16" s="19"/>
      <c r="W16" s="19"/>
      <c r="X16" s="19"/>
      <c r="Y16" s="19"/>
      <c r="Z16" s="19"/>
    </row>
    <row r="17" spans="1:26" ht="15.75" x14ac:dyDescent="0.25">
      <c r="A17" s="117" t="s">
        <v>92</v>
      </c>
      <c r="B17" s="118" t="s">
        <v>7</v>
      </c>
      <c r="C17" s="116" t="s">
        <v>93</v>
      </c>
      <c r="D17" s="119">
        <v>1</v>
      </c>
      <c r="E17" s="120">
        <v>32000000</v>
      </c>
      <c r="F17" s="121">
        <f>ROUND(D17*E17,2)</f>
        <v>32000000</v>
      </c>
      <c r="G17" s="122">
        <f>ROUND(F17*1.2,2)</f>
        <v>38400000</v>
      </c>
      <c r="H17" s="123">
        <v>20000000</v>
      </c>
      <c r="I17" s="68">
        <f t="shared" ref="I17:I18" si="0">ROUND(H17*$B$10,2)</f>
        <v>0</v>
      </c>
      <c r="J17" s="164">
        <f t="shared" ref="J17:J18" si="1">ROUND(I17*$E$10,2)</f>
        <v>0</v>
      </c>
      <c r="K17" s="189">
        <f>ROUND(I17*$G$10,2)</f>
        <v>0</v>
      </c>
      <c r="L17" s="189">
        <f>ROUND(I17*$I$10,2)</f>
        <v>0</v>
      </c>
      <c r="M17" s="189">
        <f>ROUND(I17*$M$10,2)</f>
        <v>0</v>
      </c>
      <c r="N17" s="189">
        <f>ROUND(I17*$O$10,2)</f>
        <v>0</v>
      </c>
      <c r="O17" s="123">
        <f t="shared" ref="O17:O23" si="2">ROUND(H17-I17,2)</f>
        <v>20000000</v>
      </c>
      <c r="P17" s="123">
        <f>F17-H17</f>
        <v>12000000</v>
      </c>
      <c r="Q17" s="69"/>
      <c r="R17" s="70"/>
      <c r="S17" s="18"/>
      <c r="T17" s="19"/>
      <c r="U17" s="19"/>
      <c r="V17" s="19"/>
      <c r="W17" s="19"/>
      <c r="X17" s="19"/>
      <c r="Y17" s="19"/>
      <c r="Z17" s="19"/>
    </row>
    <row r="18" spans="1:26" ht="15.75" x14ac:dyDescent="0.25">
      <c r="A18" s="117" t="s">
        <v>92</v>
      </c>
      <c r="B18" s="118" t="s">
        <v>7</v>
      </c>
      <c r="C18" s="116" t="s">
        <v>93</v>
      </c>
      <c r="D18" s="119">
        <v>1</v>
      </c>
      <c r="E18" s="124">
        <v>32000000</v>
      </c>
      <c r="F18" s="121">
        <f>ROUND(D18*E18,2)</f>
        <v>32000000</v>
      </c>
      <c r="G18" s="122">
        <f t="shared" ref="G18:G29" si="3">ROUND(F18*1.2,2)</f>
        <v>38400000</v>
      </c>
      <c r="H18" s="123">
        <v>35000000</v>
      </c>
      <c r="I18" s="68">
        <f t="shared" si="0"/>
        <v>0</v>
      </c>
      <c r="J18" s="164">
        <f t="shared" si="1"/>
        <v>0</v>
      </c>
      <c r="K18" s="189">
        <f>ROUND(I18*$G$10,2)</f>
        <v>0</v>
      </c>
      <c r="L18" s="189">
        <f>ROUND(I18*$I$10,2)</f>
        <v>0</v>
      </c>
      <c r="M18" s="189">
        <f t="shared" ref="M18:M30" si="4">ROUND(I18*$M$10,2)</f>
        <v>0</v>
      </c>
      <c r="N18" s="189">
        <f>ROUND(I18*$O$10,2)</f>
        <v>0</v>
      </c>
      <c r="O18" s="123">
        <f t="shared" si="2"/>
        <v>35000000</v>
      </c>
      <c r="P18" s="123">
        <f t="shared" ref="P18:P23" si="5">IF($Q$10="ÁNO",F18-H18,G18-H18)</f>
        <v>3400000</v>
      </c>
      <c r="Q18" s="69"/>
      <c r="R18" s="70"/>
      <c r="S18" s="18"/>
      <c r="T18" s="19"/>
      <c r="U18" s="19"/>
      <c r="V18" s="19"/>
      <c r="W18" s="19"/>
      <c r="X18" s="19"/>
      <c r="Y18" s="19"/>
      <c r="Z18" s="19"/>
    </row>
    <row r="19" spans="1:26" ht="15" customHeight="1" x14ac:dyDescent="0.25">
      <c r="A19" s="47"/>
      <c r="B19" s="48"/>
      <c r="C19" s="49"/>
      <c r="D19" s="50">
        <v>0</v>
      </c>
      <c r="E19" s="51">
        <v>0</v>
      </c>
      <c r="F19" s="52">
        <f t="shared" ref="F19:F21" si="6">ROUND(D19*E19,2)</f>
        <v>0</v>
      </c>
      <c r="G19" s="53">
        <f t="shared" si="3"/>
        <v>0</v>
      </c>
      <c r="H19" s="68">
        <v>0</v>
      </c>
      <c r="I19" s="68">
        <f>ROUND(H19*$B$10,2)</f>
        <v>0</v>
      </c>
      <c r="J19" s="164">
        <f>ROUND(I19*$E$10,2)</f>
        <v>0</v>
      </c>
      <c r="K19" s="189">
        <f>ROUND(I19*$G$10,2)</f>
        <v>0</v>
      </c>
      <c r="L19" s="189">
        <f>ROUND(I19*$I$10,2)</f>
        <v>0</v>
      </c>
      <c r="M19" s="189">
        <f t="shared" si="4"/>
        <v>0</v>
      </c>
      <c r="N19" s="189">
        <f>ROUND(I19*$O$10,2)</f>
        <v>0</v>
      </c>
      <c r="O19" s="68">
        <f t="shared" si="2"/>
        <v>0</v>
      </c>
      <c r="P19" s="68">
        <f t="shared" si="5"/>
        <v>0</v>
      </c>
      <c r="Q19" s="69"/>
      <c r="R19" s="70"/>
      <c r="S19" s="18"/>
      <c r="T19" s="19"/>
      <c r="U19" s="19"/>
      <c r="V19" s="19"/>
      <c r="W19" s="19"/>
      <c r="X19" s="19"/>
      <c r="Y19" s="19"/>
      <c r="Z19" s="19"/>
    </row>
    <row r="20" spans="1:26" ht="15" customHeight="1" x14ac:dyDescent="0.25">
      <c r="A20" s="47"/>
      <c r="B20" s="48"/>
      <c r="C20" s="49"/>
      <c r="D20" s="50">
        <v>0</v>
      </c>
      <c r="E20" s="51">
        <v>0</v>
      </c>
      <c r="F20" s="52">
        <f t="shared" si="6"/>
        <v>0</v>
      </c>
      <c r="G20" s="53">
        <f t="shared" si="3"/>
        <v>0</v>
      </c>
      <c r="H20" s="68">
        <v>0</v>
      </c>
      <c r="I20" s="68">
        <f t="shared" ref="I20:I21" si="7">ROUND(H20*$B$10,2)</f>
        <v>0</v>
      </c>
      <c r="J20" s="164">
        <f>ROUND(I20*$E$10,2)</f>
        <v>0</v>
      </c>
      <c r="K20" s="189">
        <f t="shared" ref="K20:K21" si="8">ROUND(I20*$G$10,2)</f>
        <v>0</v>
      </c>
      <c r="L20" s="189">
        <f t="shared" ref="L20:L21" si="9">ROUND(I20*$I$10,2)</f>
        <v>0</v>
      </c>
      <c r="M20" s="189">
        <f t="shared" si="4"/>
        <v>0</v>
      </c>
      <c r="N20" s="189">
        <f t="shared" ref="N20:N21" si="10">ROUND(I20*$O$10,2)</f>
        <v>0</v>
      </c>
      <c r="O20" s="68">
        <f t="shared" si="2"/>
        <v>0</v>
      </c>
      <c r="P20" s="68">
        <f t="shared" si="5"/>
        <v>0</v>
      </c>
      <c r="Q20" s="69"/>
      <c r="R20" s="70"/>
      <c r="S20" s="18"/>
      <c r="T20" s="19"/>
      <c r="U20" s="19"/>
      <c r="V20" s="19"/>
      <c r="W20" s="19"/>
      <c r="X20" s="19"/>
      <c r="Y20" s="19"/>
      <c r="Z20" s="19"/>
    </row>
    <row r="21" spans="1:26" ht="15" customHeight="1" x14ac:dyDescent="0.25">
      <c r="A21" s="47"/>
      <c r="B21" s="48"/>
      <c r="C21" s="49"/>
      <c r="D21" s="50">
        <v>0</v>
      </c>
      <c r="E21" s="51">
        <v>0</v>
      </c>
      <c r="F21" s="52">
        <f t="shared" si="6"/>
        <v>0</v>
      </c>
      <c r="G21" s="53">
        <f t="shared" si="3"/>
        <v>0</v>
      </c>
      <c r="H21" s="68">
        <v>0</v>
      </c>
      <c r="I21" s="68">
        <f t="shared" si="7"/>
        <v>0</v>
      </c>
      <c r="J21" s="164">
        <f>ROUND(I21*$E$10,2)</f>
        <v>0</v>
      </c>
      <c r="K21" s="189">
        <f t="shared" si="8"/>
        <v>0</v>
      </c>
      <c r="L21" s="189">
        <f t="shared" si="9"/>
        <v>0</v>
      </c>
      <c r="M21" s="189">
        <f t="shared" si="4"/>
        <v>0</v>
      </c>
      <c r="N21" s="189">
        <f t="shared" si="10"/>
        <v>0</v>
      </c>
      <c r="O21" s="68">
        <f t="shared" si="2"/>
        <v>0</v>
      </c>
      <c r="P21" s="68">
        <f t="shared" si="5"/>
        <v>0</v>
      </c>
      <c r="Q21" s="69"/>
      <c r="R21" s="70"/>
      <c r="S21" s="18"/>
      <c r="T21" s="19"/>
      <c r="U21" s="19"/>
      <c r="V21" s="19"/>
      <c r="W21" s="19"/>
      <c r="X21" s="19"/>
      <c r="Y21" s="19"/>
      <c r="Z21" s="19"/>
    </row>
    <row r="22" spans="1:26" ht="15.75" x14ac:dyDescent="0.25">
      <c r="A22" s="47"/>
      <c r="B22" s="48"/>
      <c r="C22" s="49"/>
      <c r="D22" s="50">
        <v>0</v>
      </c>
      <c r="E22" s="51">
        <v>0</v>
      </c>
      <c r="F22" s="52">
        <f t="shared" ref="F22:F29" si="11">ROUND(D22*E22,2)</f>
        <v>0</v>
      </c>
      <c r="G22" s="53">
        <f t="shared" si="3"/>
        <v>0</v>
      </c>
      <c r="H22" s="68">
        <v>0</v>
      </c>
      <c r="I22" s="68">
        <f t="shared" ref="I22:I29" si="12">ROUND(H22*$B$10,2)</f>
        <v>0</v>
      </c>
      <c r="J22" s="164">
        <f>ROUND(I22*$E$10,2)</f>
        <v>0</v>
      </c>
      <c r="K22" s="189">
        <f>ROUND(I22*$G$10,2)</f>
        <v>0</v>
      </c>
      <c r="L22" s="189">
        <f>ROUND(I22*$I$10,2)</f>
        <v>0</v>
      </c>
      <c r="M22" s="189">
        <f t="shared" si="4"/>
        <v>0</v>
      </c>
      <c r="N22" s="189">
        <f>ROUND(I22*$O$10,2)</f>
        <v>0</v>
      </c>
      <c r="O22" s="68">
        <f t="shared" si="2"/>
        <v>0</v>
      </c>
      <c r="P22" s="68">
        <f t="shared" si="5"/>
        <v>0</v>
      </c>
      <c r="Q22" s="69"/>
      <c r="R22" s="70"/>
      <c r="S22" s="18"/>
      <c r="T22" s="19"/>
      <c r="U22" s="19"/>
      <c r="V22" s="19"/>
      <c r="W22" s="19"/>
      <c r="X22" s="19"/>
      <c r="Y22" s="19"/>
      <c r="Z22" s="19"/>
    </row>
    <row r="23" spans="1:26" ht="15.75" x14ac:dyDescent="0.25">
      <c r="A23" s="47"/>
      <c r="B23" s="48"/>
      <c r="C23" s="49"/>
      <c r="D23" s="50">
        <v>0</v>
      </c>
      <c r="E23" s="51">
        <v>0</v>
      </c>
      <c r="F23" s="52">
        <f t="shared" si="11"/>
        <v>0</v>
      </c>
      <c r="G23" s="53">
        <f t="shared" si="3"/>
        <v>0</v>
      </c>
      <c r="H23" s="68">
        <v>0</v>
      </c>
      <c r="I23" s="68">
        <f t="shared" si="12"/>
        <v>0</v>
      </c>
      <c r="J23" s="164">
        <f>ROUND(I23*$E$10,2)</f>
        <v>0</v>
      </c>
      <c r="K23" s="189">
        <f>ROUND(I23*$G$10,2)</f>
        <v>0</v>
      </c>
      <c r="L23" s="189">
        <f>ROUND(I23*$I$10,2)</f>
        <v>0</v>
      </c>
      <c r="M23" s="189">
        <f t="shared" si="4"/>
        <v>0</v>
      </c>
      <c r="N23" s="189">
        <f>ROUND(I23*$O$10,2)</f>
        <v>0</v>
      </c>
      <c r="O23" s="68">
        <f t="shared" si="2"/>
        <v>0</v>
      </c>
      <c r="P23" s="68">
        <f t="shared" si="5"/>
        <v>0</v>
      </c>
      <c r="Q23" s="69"/>
      <c r="R23" s="70"/>
      <c r="S23" s="18"/>
      <c r="T23" s="19"/>
      <c r="U23" s="19"/>
      <c r="V23" s="19"/>
      <c r="W23" s="19"/>
      <c r="X23" s="19"/>
      <c r="Y23" s="19"/>
      <c r="Z23" s="19"/>
    </row>
    <row r="24" spans="1:26" ht="15.75" x14ac:dyDescent="0.25">
      <c r="A24" s="44" t="s">
        <v>71</v>
      </c>
      <c r="B24" s="286" t="s">
        <v>185</v>
      </c>
      <c r="C24" s="269"/>
      <c r="D24" s="269"/>
      <c r="E24" s="269"/>
      <c r="F24" s="269"/>
      <c r="G24" s="269"/>
      <c r="H24" s="269"/>
      <c r="I24" s="212"/>
      <c r="J24" s="212"/>
      <c r="K24" s="212"/>
      <c r="L24" s="212"/>
      <c r="M24" s="212"/>
      <c r="N24" s="212"/>
      <c r="O24" s="212"/>
      <c r="P24" s="212"/>
      <c r="Q24" s="45"/>
      <c r="R24" s="46"/>
      <c r="S24" s="18"/>
      <c r="T24" s="19"/>
      <c r="U24" s="19"/>
      <c r="V24" s="19"/>
      <c r="W24" s="19"/>
      <c r="X24" s="19"/>
      <c r="Y24" s="19"/>
      <c r="Z24" s="19"/>
    </row>
    <row r="25" spans="1:26" ht="15.75" x14ac:dyDescent="0.25">
      <c r="A25" s="47"/>
      <c r="B25" s="48"/>
      <c r="C25" s="54"/>
      <c r="D25" s="50">
        <v>0</v>
      </c>
      <c r="E25" s="51">
        <v>0</v>
      </c>
      <c r="F25" s="52">
        <f t="shared" ref="F25:F27" si="13">ROUND(D25*E25,2)</f>
        <v>0</v>
      </c>
      <c r="G25" s="53">
        <f t="shared" si="3"/>
        <v>0</v>
      </c>
      <c r="H25" s="68">
        <v>0</v>
      </c>
      <c r="I25" s="68">
        <f t="shared" si="12"/>
        <v>0</v>
      </c>
      <c r="J25" s="164">
        <f>ROUND(I25*$E$10,2)</f>
        <v>0</v>
      </c>
      <c r="K25" s="189">
        <f>ROUND(I25*$G$10,2)</f>
        <v>0</v>
      </c>
      <c r="L25" s="189">
        <f>ROUND(I25*$I$10,2)</f>
        <v>0</v>
      </c>
      <c r="M25" s="189">
        <f t="shared" si="4"/>
        <v>0</v>
      </c>
      <c r="N25" s="189">
        <f>ROUND(I25*$O$10,2)</f>
        <v>0</v>
      </c>
      <c r="O25" s="68">
        <f>ROUND(H25-I25,2)</f>
        <v>0</v>
      </c>
      <c r="P25" s="68">
        <f>IF($Q$10="ÁNO",F25-H25,G25-H25)</f>
        <v>0</v>
      </c>
      <c r="Q25" s="69"/>
      <c r="R25" s="70"/>
      <c r="S25" s="18"/>
      <c r="T25" s="19"/>
      <c r="U25" s="19"/>
      <c r="V25" s="19"/>
      <c r="W25" s="19"/>
      <c r="X25" s="19"/>
      <c r="Y25" s="19"/>
      <c r="Z25" s="19"/>
    </row>
    <row r="26" spans="1:26" ht="15.75" x14ac:dyDescent="0.25">
      <c r="A26" s="47"/>
      <c r="B26" s="48"/>
      <c r="C26" s="54"/>
      <c r="D26" s="50">
        <v>0</v>
      </c>
      <c r="E26" s="51">
        <v>0</v>
      </c>
      <c r="F26" s="52">
        <f t="shared" si="13"/>
        <v>0</v>
      </c>
      <c r="G26" s="53">
        <f t="shared" si="3"/>
        <v>0</v>
      </c>
      <c r="H26" s="68">
        <v>0</v>
      </c>
      <c r="I26" s="68">
        <f t="shared" si="12"/>
        <v>0</v>
      </c>
      <c r="J26" s="164">
        <f>ROUND(I26*$E$10,2)</f>
        <v>0</v>
      </c>
      <c r="K26" s="189">
        <f t="shared" ref="K26:K27" si="14">ROUND(I26*$G$10,2)</f>
        <v>0</v>
      </c>
      <c r="L26" s="189">
        <f t="shared" ref="L26:L27" si="15">ROUND(I26*$I$10,2)</f>
        <v>0</v>
      </c>
      <c r="M26" s="189">
        <f t="shared" si="4"/>
        <v>0</v>
      </c>
      <c r="N26" s="189">
        <f t="shared" ref="N26:N27" si="16">ROUND(I26*$O$10,2)</f>
        <v>0</v>
      </c>
      <c r="O26" s="68">
        <f>ROUND(H26-I26,2)</f>
        <v>0</v>
      </c>
      <c r="P26" s="68">
        <f>IF($Q$10="ÁNO",F26-H26,G26-H26)</f>
        <v>0</v>
      </c>
      <c r="Q26" s="69"/>
      <c r="R26" s="70"/>
      <c r="S26" s="18"/>
      <c r="T26" s="19"/>
      <c r="U26" s="19"/>
      <c r="V26" s="19"/>
      <c r="W26" s="19"/>
      <c r="X26" s="19"/>
      <c r="Y26" s="19"/>
      <c r="Z26" s="19"/>
    </row>
    <row r="27" spans="1:26" ht="15.75" x14ac:dyDescent="0.25">
      <c r="A27" s="47"/>
      <c r="B27" s="48"/>
      <c r="C27" s="54"/>
      <c r="D27" s="50">
        <v>0</v>
      </c>
      <c r="E27" s="51">
        <v>0</v>
      </c>
      <c r="F27" s="52">
        <f t="shared" si="13"/>
        <v>0</v>
      </c>
      <c r="G27" s="53">
        <f t="shared" si="3"/>
        <v>0</v>
      </c>
      <c r="H27" s="68">
        <v>0</v>
      </c>
      <c r="I27" s="68">
        <f t="shared" si="12"/>
        <v>0</v>
      </c>
      <c r="J27" s="164">
        <f>ROUND(I27*$E$10,2)</f>
        <v>0</v>
      </c>
      <c r="K27" s="189">
        <f t="shared" si="14"/>
        <v>0</v>
      </c>
      <c r="L27" s="189">
        <f t="shared" si="15"/>
        <v>0</v>
      </c>
      <c r="M27" s="189">
        <f t="shared" si="4"/>
        <v>0</v>
      </c>
      <c r="N27" s="189">
        <f t="shared" si="16"/>
        <v>0</v>
      </c>
      <c r="O27" s="68">
        <f>ROUND(H27-I27,2)</f>
        <v>0</v>
      </c>
      <c r="P27" s="68">
        <f>IF($Q$10="ÁNO",F27-H27,G27-H27)</f>
        <v>0</v>
      </c>
      <c r="Q27" s="69"/>
      <c r="R27" s="70"/>
      <c r="S27" s="18"/>
      <c r="T27" s="19"/>
      <c r="U27" s="19"/>
      <c r="V27" s="19"/>
      <c r="W27" s="19"/>
      <c r="X27" s="19"/>
      <c r="Y27" s="19"/>
      <c r="Z27" s="19"/>
    </row>
    <row r="28" spans="1:26" ht="15.75" x14ac:dyDescent="0.25">
      <c r="A28" s="47"/>
      <c r="B28" s="48"/>
      <c r="C28" s="49"/>
      <c r="D28" s="50">
        <v>0</v>
      </c>
      <c r="E28" s="51">
        <v>0</v>
      </c>
      <c r="F28" s="52">
        <f>ROUND(D28*E28,2)</f>
        <v>0</v>
      </c>
      <c r="G28" s="53">
        <f t="shared" si="3"/>
        <v>0</v>
      </c>
      <c r="H28" s="68">
        <v>0</v>
      </c>
      <c r="I28" s="68">
        <f t="shared" si="12"/>
        <v>0</v>
      </c>
      <c r="J28" s="164">
        <f>ROUND(I28*$E$10,2)</f>
        <v>0</v>
      </c>
      <c r="K28" s="189">
        <f>ROUND(I28*$G$10,2)</f>
        <v>0</v>
      </c>
      <c r="L28" s="189">
        <f>ROUND(I28*$I$10,2)</f>
        <v>0</v>
      </c>
      <c r="M28" s="189">
        <f t="shared" si="4"/>
        <v>0</v>
      </c>
      <c r="N28" s="189">
        <f>ROUND(I28*$O$10,2)</f>
        <v>0</v>
      </c>
      <c r="O28" s="68">
        <f>ROUND(H28-I28,2)</f>
        <v>0</v>
      </c>
      <c r="P28" s="68">
        <f>IF($Q$10="ÁNO",F28-H28,G28-H28)</f>
        <v>0</v>
      </c>
      <c r="Q28" s="69"/>
      <c r="R28" s="70"/>
      <c r="S28" s="18"/>
      <c r="T28" s="19"/>
      <c r="U28" s="19"/>
      <c r="V28" s="19"/>
      <c r="W28" s="19"/>
      <c r="X28" s="19"/>
      <c r="Y28" s="19"/>
      <c r="Z28" s="19"/>
    </row>
    <row r="29" spans="1:26" ht="16.5" thickBot="1" x14ac:dyDescent="0.3">
      <c r="A29" s="99"/>
      <c r="B29" s="48"/>
      <c r="C29" s="100"/>
      <c r="D29" s="101">
        <v>0</v>
      </c>
      <c r="E29" s="102">
        <v>0</v>
      </c>
      <c r="F29" s="103">
        <f t="shared" si="11"/>
        <v>0</v>
      </c>
      <c r="G29" s="53">
        <f t="shared" si="3"/>
        <v>0</v>
      </c>
      <c r="H29" s="68">
        <v>0</v>
      </c>
      <c r="I29" s="68">
        <f t="shared" si="12"/>
        <v>0</v>
      </c>
      <c r="J29" s="164">
        <f>ROUND(I29*$E$10,2)</f>
        <v>0</v>
      </c>
      <c r="K29" s="189">
        <f>ROUND(I29*$G$10,2)</f>
        <v>0</v>
      </c>
      <c r="L29" s="189">
        <f>ROUND(I29*$I$10,2)</f>
        <v>0</v>
      </c>
      <c r="M29" s="189">
        <f t="shared" si="4"/>
        <v>0</v>
      </c>
      <c r="N29" s="189">
        <f>ROUND(I29*$O$10,2)</f>
        <v>0</v>
      </c>
      <c r="O29" s="68">
        <f>ROUND(H29-I29,2)</f>
        <v>0</v>
      </c>
      <c r="P29" s="68">
        <f>IF($Q$10="ÁNO",F29-H29,G29-H29)</f>
        <v>0</v>
      </c>
      <c r="Q29" s="69"/>
      <c r="R29" s="70"/>
      <c r="S29" s="18"/>
      <c r="T29" s="19"/>
      <c r="U29" s="19"/>
      <c r="V29" s="19"/>
      <c r="W29" s="19"/>
      <c r="X29" s="19"/>
      <c r="Y29" s="19"/>
      <c r="Z29" s="19"/>
    </row>
    <row r="30" spans="1:26" s="92" customFormat="1" ht="16.5" customHeight="1" thickBot="1" x14ac:dyDescent="0.35">
      <c r="A30" s="323" t="s">
        <v>113</v>
      </c>
      <c r="B30" s="324"/>
      <c r="C30" s="324"/>
      <c r="D30" s="324"/>
      <c r="E30" s="325"/>
      <c r="F30" s="106">
        <f t="shared" ref="F30:P30" si="17">SUM(F17:F29)</f>
        <v>64000000</v>
      </c>
      <c r="G30" s="106">
        <f t="shared" si="17"/>
        <v>76800000</v>
      </c>
      <c r="H30" s="106">
        <f t="shared" si="17"/>
        <v>55000000</v>
      </c>
      <c r="I30" s="106">
        <f t="shared" si="17"/>
        <v>0</v>
      </c>
      <c r="J30" s="106">
        <f t="shared" si="17"/>
        <v>0</v>
      </c>
      <c r="K30" s="190">
        <f t="shared" si="17"/>
        <v>0</v>
      </c>
      <c r="L30" s="190">
        <f t="shared" si="17"/>
        <v>0</v>
      </c>
      <c r="M30" s="190">
        <f t="shared" si="4"/>
        <v>0</v>
      </c>
      <c r="N30" s="190">
        <f t="shared" si="17"/>
        <v>0</v>
      </c>
      <c r="O30" s="106">
        <f t="shared" si="17"/>
        <v>55000000</v>
      </c>
      <c r="P30" s="106">
        <f t="shared" si="17"/>
        <v>15400000</v>
      </c>
      <c r="Q30" s="107"/>
      <c r="R30" s="108"/>
      <c r="S30" s="97"/>
      <c r="T30" s="98"/>
      <c r="U30" s="98"/>
      <c r="V30" s="98"/>
      <c r="W30" s="98"/>
      <c r="X30" s="98"/>
      <c r="Y30" s="98"/>
      <c r="Z30" s="98"/>
    </row>
    <row r="31" spans="1:26" s="4" customFormat="1" ht="24.75" customHeight="1" x14ac:dyDescent="0.25">
      <c r="A31" s="87" t="s">
        <v>43</v>
      </c>
      <c r="B31" s="339" t="s">
        <v>193</v>
      </c>
      <c r="C31" s="340"/>
      <c r="D31" s="340"/>
      <c r="E31" s="340"/>
      <c r="F31" s="340"/>
      <c r="G31" s="340"/>
      <c r="H31" s="340"/>
      <c r="I31" s="340"/>
      <c r="J31" s="340"/>
      <c r="K31" s="340"/>
      <c r="L31" s="340"/>
      <c r="M31" s="340"/>
      <c r="N31" s="340"/>
      <c r="O31" s="340"/>
      <c r="P31" s="340"/>
      <c r="Q31" s="66"/>
      <c r="R31" s="67"/>
      <c r="S31" s="20"/>
      <c r="T31" s="21"/>
      <c r="U31" s="21"/>
      <c r="V31" s="21"/>
      <c r="W31" s="21"/>
      <c r="X31" s="21"/>
      <c r="Y31" s="21"/>
      <c r="Z31" s="21"/>
    </row>
    <row r="32" spans="1:26" s="4" customFormat="1" ht="45" hidden="1" x14ac:dyDescent="0.25">
      <c r="A32" s="41" t="s">
        <v>2</v>
      </c>
      <c r="B32" s="287" t="s">
        <v>5</v>
      </c>
      <c r="C32" s="287" t="s">
        <v>3</v>
      </c>
      <c r="D32" s="287" t="s">
        <v>4</v>
      </c>
      <c r="E32" s="287" t="s">
        <v>10</v>
      </c>
      <c r="F32" s="287" t="s">
        <v>11</v>
      </c>
      <c r="G32" s="287" t="s">
        <v>16</v>
      </c>
      <c r="H32" s="287"/>
      <c r="I32" s="287"/>
      <c r="J32" s="287"/>
      <c r="K32" s="287"/>
      <c r="L32" s="287"/>
      <c r="M32" s="287"/>
      <c r="N32" s="287"/>
      <c r="O32" s="287"/>
      <c r="P32" s="287"/>
      <c r="Q32" s="42" t="s">
        <v>12</v>
      </c>
      <c r="R32" s="43" t="s">
        <v>13</v>
      </c>
      <c r="S32" s="20"/>
      <c r="T32" s="21"/>
      <c r="U32" s="21"/>
      <c r="V32" s="21"/>
      <c r="W32" s="21"/>
      <c r="X32" s="21"/>
      <c r="Y32" s="21"/>
      <c r="Z32" s="21"/>
    </row>
    <row r="33" spans="1:26" ht="18.75" customHeight="1" x14ac:dyDescent="0.25">
      <c r="A33" s="44" t="s">
        <v>74</v>
      </c>
      <c r="B33" s="288" t="s">
        <v>186</v>
      </c>
      <c r="C33" s="289"/>
      <c r="D33" s="289"/>
      <c r="E33" s="289"/>
      <c r="F33" s="289"/>
      <c r="G33" s="289"/>
      <c r="H33" s="289"/>
      <c r="I33" s="289"/>
      <c r="J33" s="289"/>
      <c r="K33" s="289"/>
      <c r="L33" s="289"/>
      <c r="M33" s="289"/>
      <c r="N33" s="289"/>
      <c r="O33" s="289"/>
      <c r="P33" s="289"/>
      <c r="Q33" s="45"/>
      <c r="R33" s="46"/>
      <c r="S33" s="18"/>
      <c r="T33" s="19"/>
      <c r="U33" s="19"/>
      <c r="V33" s="19"/>
      <c r="W33" s="19"/>
      <c r="X33" s="19"/>
      <c r="Y33" s="19"/>
      <c r="Z33" s="19"/>
    </row>
    <row r="34" spans="1:26" ht="15.75" x14ac:dyDescent="0.25">
      <c r="A34" s="47"/>
      <c r="B34" s="48"/>
      <c r="C34" s="55"/>
      <c r="D34" s="50">
        <v>0</v>
      </c>
      <c r="E34" s="51">
        <v>0</v>
      </c>
      <c r="F34" s="53">
        <f t="shared" ref="F34:F44" si="18">ROUND(D34*E34,2)</f>
        <v>0</v>
      </c>
      <c r="G34" s="53">
        <f t="shared" ref="G34:G38" si="19">ROUND(F34*1.2,2)</f>
        <v>0</v>
      </c>
      <c r="H34" s="68">
        <v>0</v>
      </c>
      <c r="I34" s="68">
        <f t="shared" ref="I34:I38" si="20">ROUND(H34*$B$10,2)</f>
        <v>0</v>
      </c>
      <c r="J34" s="164">
        <f>ROUND(I34*$E$10,2)</f>
        <v>0</v>
      </c>
      <c r="K34" s="189">
        <f>ROUND(I34*$G$10,2)</f>
        <v>0</v>
      </c>
      <c r="L34" s="189">
        <f>ROUND(I34*$I$10,2)</f>
        <v>0</v>
      </c>
      <c r="M34" s="189">
        <f>ROUND(I34*$M$10,2)</f>
        <v>0</v>
      </c>
      <c r="N34" s="189">
        <f>ROUND(I34*$O$10,2)</f>
        <v>0</v>
      </c>
      <c r="O34" s="68">
        <f>ROUND(H34-I34,2)</f>
        <v>0</v>
      </c>
      <c r="P34" s="68">
        <f>IF($Q$10="ÁNO",F34-H34,G34-H34)</f>
        <v>0</v>
      </c>
      <c r="Q34" s="69"/>
      <c r="R34" s="70"/>
      <c r="S34" s="18"/>
      <c r="T34" s="19"/>
      <c r="U34" s="19"/>
      <c r="V34" s="19"/>
      <c r="W34" s="19"/>
      <c r="X34" s="19"/>
      <c r="Y34" s="19"/>
      <c r="Z34" s="19"/>
    </row>
    <row r="35" spans="1:26" ht="15.75" x14ac:dyDescent="0.25">
      <c r="A35" s="47"/>
      <c r="B35" s="48"/>
      <c r="C35" s="55"/>
      <c r="D35" s="50">
        <v>0</v>
      </c>
      <c r="E35" s="51">
        <v>0</v>
      </c>
      <c r="F35" s="53">
        <f t="shared" ref="F35:F36" si="21">ROUND(D35*E35,2)</f>
        <v>0</v>
      </c>
      <c r="G35" s="53">
        <f t="shared" ref="G35:G36" si="22">ROUND(F35*1.2,2)</f>
        <v>0</v>
      </c>
      <c r="H35" s="68">
        <v>0</v>
      </c>
      <c r="I35" s="68">
        <f t="shared" ref="I35:I36" si="23">ROUND(H35*$B$10,2)</f>
        <v>0</v>
      </c>
      <c r="J35" s="164">
        <f>ROUND(I35*$E$10,2)</f>
        <v>0</v>
      </c>
      <c r="K35" s="189">
        <f>ROUND(I35*$G$10,2)</f>
        <v>0</v>
      </c>
      <c r="L35" s="189">
        <f>ROUND(I35*$I$10,2)</f>
        <v>0</v>
      </c>
      <c r="M35" s="189">
        <f t="shared" ref="M35:M46" si="24">ROUND(I35*$M$10,2)</f>
        <v>0</v>
      </c>
      <c r="N35" s="189">
        <f>ROUND(I35*$O$10,2)</f>
        <v>0</v>
      </c>
      <c r="O35" s="68">
        <f>ROUND(H35-I35,2)</f>
        <v>0</v>
      </c>
      <c r="P35" s="68">
        <f>IF($Q$10="ÁNO",F35-H35,G35-H35)</f>
        <v>0</v>
      </c>
      <c r="Q35" s="69"/>
      <c r="R35" s="70"/>
      <c r="S35" s="18"/>
      <c r="T35" s="19"/>
      <c r="U35" s="19"/>
      <c r="V35" s="19"/>
      <c r="W35" s="19"/>
      <c r="X35" s="19"/>
      <c r="Y35" s="19"/>
      <c r="Z35" s="19"/>
    </row>
    <row r="36" spans="1:26" ht="15.75" x14ac:dyDescent="0.25">
      <c r="A36" s="47"/>
      <c r="B36" s="48"/>
      <c r="C36" s="55"/>
      <c r="D36" s="50">
        <v>0</v>
      </c>
      <c r="E36" s="51">
        <v>0</v>
      </c>
      <c r="F36" s="53">
        <f t="shared" si="21"/>
        <v>0</v>
      </c>
      <c r="G36" s="53">
        <f t="shared" si="22"/>
        <v>0</v>
      </c>
      <c r="H36" s="68">
        <v>0</v>
      </c>
      <c r="I36" s="68">
        <f t="shared" si="23"/>
        <v>0</v>
      </c>
      <c r="J36" s="164">
        <f>ROUND(I36*$E$10,2)</f>
        <v>0</v>
      </c>
      <c r="K36" s="189">
        <f>ROUND(I36*$G$10,2)</f>
        <v>0</v>
      </c>
      <c r="L36" s="189">
        <f>ROUND(I36*$I$10,2)</f>
        <v>0</v>
      </c>
      <c r="M36" s="189">
        <f t="shared" si="24"/>
        <v>0</v>
      </c>
      <c r="N36" s="189">
        <f>ROUND(I36*$O$10,2)</f>
        <v>0</v>
      </c>
      <c r="O36" s="68">
        <f>ROUND(H36-I36,2)</f>
        <v>0</v>
      </c>
      <c r="P36" s="68">
        <f>IF($Q$10="ÁNO",F36-H36,G36-H36)</f>
        <v>0</v>
      </c>
      <c r="Q36" s="69"/>
      <c r="R36" s="70"/>
      <c r="S36" s="18"/>
      <c r="T36" s="19"/>
      <c r="U36" s="19"/>
      <c r="V36" s="19"/>
      <c r="W36" s="19"/>
      <c r="X36" s="19"/>
      <c r="Y36" s="19"/>
      <c r="Z36" s="19"/>
    </row>
    <row r="37" spans="1:26" ht="15.75" x14ac:dyDescent="0.25">
      <c r="A37" s="47"/>
      <c r="B37" s="48"/>
      <c r="C37" s="56"/>
      <c r="D37" s="50">
        <v>0</v>
      </c>
      <c r="E37" s="51">
        <v>0</v>
      </c>
      <c r="F37" s="53">
        <f t="shared" si="18"/>
        <v>0</v>
      </c>
      <c r="G37" s="53">
        <f t="shared" si="19"/>
        <v>0</v>
      </c>
      <c r="H37" s="68">
        <v>0</v>
      </c>
      <c r="I37" s="68">
        <f t="shared" si="20"/>
        <v>0</v>
      </c>
      <c r="J37" s="164">
        <f>ROUND(I37*$E$10,2)</f>
        <v>0</v>
      </c>
      <c r="K37" s="189">
        <f>ROUND(I37*$G$10,2)</f>
        <v>0</v>
      </c>
      <c r="L37" s="189">
        <f>ROUND(I37*$I$10,2)</f>
        <v>0</v>
      </c>
      <c r="M37" s="189">
        <f t="shared" si="24"/>
        <v>0</v>
      </c>
      <c r="N37" s="189">
        <f>ROUND(I37*$O$10,2)</f>
        <v>0</v>
      </c>
      <c r="O37" s="68">
        <f>ROUND(H37-I37,2)</f>
        <v>0</v>
      </c>
      <c r="P37" s="68">
        <f>IF($Q$10="ÁNO",F37-H37,G37-H37)</f>
        <v>0</v>
      </c>
      <c r="Q37" s="69"/>
      <c r="R37" s="70"/>
      <c r="S37" s="18"/>
      <c r="T37" s="19"/>
      <c r="U37" s="19"/>
      <c r="V37" s="19"/>
      <c r="W37" s="19"/>
      <c r="X37" s="19"/>
      <c r="Y37" s="19"/>
      <c r="Z37" s="19"/>
    </row>
    <row r="38" spans="1:26" ht="15.75" x14ac:dyDescent="0.25">
      <c r="A38" s="47"/>
      <c r="B38" s="48"/>
      <c r="C38" s="56"/>
      <c r="D38" s="50">
        <v>0</v>
      </c>
      <c r="E38" s="51">
        <v>0</v>
      </c>
      <c r="F38" s="52">
        <f t="shared" si="18"/>
        <v>0</v>
      </c>
      <c r="G38" s="53">
        <f t="shared" si="19"/>
        <v>0</v>
      </c>
      <c r="H38" s="68">
        <v>0</v>
      </c>
      <c r="I38" s="68">
        <f t="shared" si="20"/>
        <v>0</v>
      </c>
      <c r="J38" s="164">
        <f>ROUND(I38*$E$10,2)</f>
        <v>0</v>
      </c>
      <c r="K38" s="189">
        <f>ROUND(I38*$G$10,2)</f>
        <v>0</v>
      </c>
      <c r="L38" s="189">
        <f>ROUND(I38*$I$10,2)</f>
        <v>0</v>
      </c>
      <c r="M38" s="189">
        <f t="shared" si="24"/>
        <v>0</v>
      </c>
      <c r="N38" s="189">
        <f>ROUND(I38*$O$10,2)</f>
        <v>0</v>
      </c>
      <c r="O38" s="68">
        <f>ROUND(H38-I38,2)</f>
        <v>0</v>
      </c>
      <c r="P38" s="68">
        <f>IF($Q$10="ÁNO",F38-H38,G38-H38)</f>
        <v>0</v>
      </c>
      <c r="Q38" s="69"/>
      <c r="R38" s="70"/>
      <c r="S38" s="18"/>
      <c r="T38" s="19"/>
      <c r="U38" s="19"/>
      <c r="V38" s="19"/>
      <c r="W38" s="19"/>
      <c r="X38" s="19"/>
      <c r="Y38" s="19"/>
      <c r="Z38" s="19"/>
    </row>
    <row r="39" spans="1:26" ht="15.75" x14ac:dyDescent="0.25">
      <c r="A39" s="44" t="s">
        <v>75</v>
      </c>
      <c r="B39" s="290" t="s">
        <v>187</v>
      </c>
      <c r="C39" s="212"/>
      <c r="D39" s="212"/>
      <c r="E39" s="212"/>
      <c r="F39" s="212"/>
      <c r="G39" s="212"/>
      <c r="H39" s="212"/>
      <c r="I39" s="212"/>
      <c r="J39" s="212"/>
      <c r="K39" s="212"/>
      <c r="L39" s="212"/>
      <c r="M39" s="212"/>
      <c r="N39" s="212"/>
      <c r="O39" s="212"/>
      <c r="P39" s="212"/>
      <c r="Q39" s="45"/>
      <c r="R39" s="46"/>
      <c r="S39" s="18"/>
      <c r="T39" s="19"/>
      <c r="U39" s="19"/>
      <c r="V39" s="19"/>
      <c r="W39" s="19"/>
      <c r="X39" s="19"/>
      <c r="Y39" s="19"/>
      <c r="Z39" s="19"/>
    </row>
    <row r="40" spans="1:26" ht="15.75" x14ac:dyDescent="0.25">
      <c r="A40" s="47"/>
      <c r="B40" s="48"/>
      <c r="C40" s="57"/>
      <c r="D40" s="50">
        <v>0</v>
      </c>
      <c r="E40" s="51">
        <v>0</v>
      </c>
      <c r="F40" s="52">
        <f t="shared" ref="F40:F43" si="25">ROUND(D40*E40,2)</f>
        <v>0</v>
      </c>
      <c r="G40" s="53">
        <f t="shared" ref="G40:G44" si="26">ROUND(F40*1.2,2)</f>
        <v>0</v>
      </c>
      <c r="H40" s="68">
        <v>0</v>
      </c>
      <c r="I40" s="68">
        <f t="shared" ref="I40:I44" si="27">ROUND(H40*$B$10,2)</f>
        <v>0</v>
      </c>
      <c r="J40" s="164">
        <f>ROUND(I40*$E$10,2)</f>
        <v>0</v>
      </c>
      <c r="K40" s="189">
        <f>ROUND(I40*$G$10,2)</f>
        <v>0</v>
      </c>
      <c r="L40" s="189">
        <f>ROUND(I40*$I$10,2)</f>
        <v>0</v>
      </c>
      <c r="M40" s="189">
        <f t="shared" si="24"/>
        <v>0</v>
      </c>
      <c r="N40" s="189">
        <f>ROUND(I40*$O$10,2)</f>
        <v>0</v>
      </c>
      <c r="O40" s="68">
        <f>ROUND(H40-I40,2)</f>
        <v>0</v>
      </c>
      <c r="P40" s="68">
        <f>IF($Q$10="ÁNO",F40-H40,G40-H40)</f>
        <v>0</v>
      </c>
      <c r="Q40" s="69"/>
      <c r="R40" s="70"/>
      <c r="S40" s="18"/>
      <c r="T40" s="19"/>
      <c r="U40" s="19"/>
      <c r="V40" s="19"/>
      <c r="W40" s="19"/>
      <c r="X40" s="19"/>
      <c r="Y40" s="19"/>
      <c r="Z40" s="19"/>
    </row>
    <row r="41" spans="1:26" ht="15.75" x14ac:dyDescent="0.25">
      <c r="A41" s="47"/>
      <c r="B41" s="48"/>
      <c r="C41" s="57"/>
      <c r="D41" s="50">
        <v>0</v>
      </c>
      <c r="E41" s="51">
        <v>0</v>
      </c>
      <c r="F41" s="52">
        <f t="shared" ref="F41:F42" si="28">ROUND(D41*E41,2)</f>
        <v>0</v>
      </c>
      <c r="G41" s="53">
        <f t="shared" ref="G41:G42" si="29">ROUND(F41*1.2,2)</f>
        <v>0</v>
      </c>
      <c r="H41" s="68">
        <v>0</v>
      </c>
      <c r="I41" s="68">
        <f t="shared" ref="I41:I42" si="30">ROUND(H41*$B$10,2)</f>
        <v>0</v>
      </c>
      <c r="J41" s="164">
        <f>ROUND(I41*$E$10,2)</f>
        <v>0</v>
      </c>
      <c r="K41" s="189">
        <f>ROUND(I41*$G$10,2)</f>
        <v>0</v>
      </c>
      <c r="L41" s="189">
        <f>ROUND(I41*$I$10,2)</f>
        <v>0</v>
      </c>
      <c r="M41" s="189">
        <f t="shared" si="24"/>
        <v>0</v>
      </c>
      <c r="N41" s="189">
        <f>ROUND(I41*$O$10,2)</f>
        <v>0</v>
      </c>
      <c r="O41" s="68">
        <f>ROUND(H41-I41,2)</f>
        <v>0</v>
      </c>
      <c r="P41" s="68">
        <f>IF($Q$10="ÁNO",F41-H41,G41-H41)</f>
        <v>0</v>
      </c>
      <c r="Q41" s="69"/>
      <c r="R41" s="70"/>
      <c r="S41" s="18"/>
      <c r="T41" s="19"/>
      <c r="U41" s="19"/>
      <c r="V41" s="19"/>
      <c r="W41" s="19"/>
      <c r="X41" s="19"/>
      <c r="Y41" s="19"/>
      <c r="Z41" s="19"/>
    </row>
    <row r="42" spans="1:26" ht="15.75" x14ac:dyDescent="0.25">
      <c r="A42" s="47"/>
      <c r="B42" s="48"/>
      <c r="C42" s="57"/>
      <c r="D42" s="50">
        <v>0</v>
      </c>
      <c r="E42" s="51">
        <v>0</v>
      </c>
      <c r="F42" s="52">
        <f t="shared" si="28"/>
        <v>0</v>
      </c>
      <c r="G42" s="53">
        <f t="shared" si="29"/>
        <v>0</v>
      </c>
      <c r="H42" s="68">
        <v>0</v>
      </c>
      <c r="I42" s="68">
        <f t="shared" si="30"/>
        <v>0</v>
      </c>
      <c r="J42" s="164">
        <f>ROUND(I42*$E$10,2)</f>
        <v>0</v>
      </c>
      <c r="K42" s="189">
        <f>ROUND(I42*$G$10,2)</f>
        <v>0</v>
      </c>
      <c r="L42" s="189">
        <f>ROUND(I42*$I$10,2)</f>
        <v>0</v>
      </c>
      <c r="M42" s="189">
        <f t="shared" si="24"/>
        <v>0</v>
      </c>
      <c r="N42" s="189">
        <f>ROUND(I42*$O$10,2)</f>
        <v>0</v>
      </c>
      <c r="O42" s="68">
        <f>ROUND(H42-I42,2)</f>
        <v>0</v>
      </c>
      <c r="P42" s="68">
        <f>IF($Q$10="ÁNO",F42-H42,G42-H42)</f>
        <v>0</v>
      </c>
      <c r="Q42" s="69"/>
      <c r="R42" s="70"/>
      <c r="S42" s="18"/>
      <c r="T42" s="19"/>
      <c r="U42" s="19"/>
      <c r="V42" s="19"/>
      <c r="W42" s="19"/>
      <c r="X42" s="19"/>
      <c r="Y42" s="19"/>
      <c r="Z42" s="19"/>
    </row>
    <row r="43" spans="1:26" ht="15.75" x14ac:dyDescent="0.25">
      <c r="A43" s="47"/>
      <c r="B43" s="48"/>
      <c r="C43" s="57"/>
      <c r="D43" s="50">
        <v>0</v>
      </c>
      <c r="E43" s="51">
        <v>0</v>
      </c>
      <c r="F43" s="52">
        <f t="shared" si="25"/>
        <v>0</v>
      </c>
      <c r="G43" s="53">
        <f t="shared" si="26"/>
        <v>0</v>
      </c>
      <c r="H43" s="68">
        <v>0</v>
      </c>
      <c r="I43" s="68">
        <f t="shared" si="27"/>
        <v>0</v>
      </c>
      <c r="J43" s="164">
        <f>ROUND(I43*$E$10,2)</f>
        <v>0</v>
      </c>
      <c r="K43" s="189">
        <f>ROUND(I43*$G$10,2)</f>
        <v>0</v>
      </c>
      <c r="L43" s="189">
        <f>ROUND(I43*$I$10,2)</f>
        <v>0</v>
      </c>
      <c r="M43" s="189">
        <f t="shared" si="24"/>
        <v>0</v>
      </c>
      <c r="N43" s="189">
        <f>ROUND(I43*$O$10,2)</f>
        <v>0</v>
      </c>
      <c r="O43" s="68">
        <f>ROUND(H43-I43,2)</f>
        <v>0</v>
      </c>
      <c r="P43" s="68">
        <f>IF($Q$10="ÁNO",F43-H43,G43-H43)</f>
        <v>0</v>
      </c>
      <c r="Q43" s="69"/>
      <c r="R43" s="70"/>
      <c r="S43" s="18"/>
      <c r="T43" s="19"/>
      <c r="U43" s="19"/>
      <c r="V43" s="19"/>
      <c r="W43" s="19"/>
      <c r="X43" s="19"/>
      <c r="Y43" s="19"/>
      <c r="Z43" s="19"/>
    </row>
    <row r="44" spans="1:26" ht="16.5" thickBot="1" x14ac:dyDescent="0.3">
      <c r="A44" s="99"/>
      <c r="B44" s="48"/>
      <c r="C44" s="100"/>
      <c r="D44" s="101">
        <v>0</v>
      </c>
      <c r="E44" s="102">
        <v>0</v>
      </c>
      <c r="F44" s="104">
        <f t="shared" si="18"/>
        <v>0</v>
      </c>
      <c r="G44" s="53">
        <f t="shared" si="26"/>
        <v>0</v>
      </c>
      <c r="H44" s="105">
        <v>0</v>
      </c>
      <c r="I44" s="68">
        <f t="shared" si="27"/>
        <v>0</v>
      </c>
      <c r="J44" s="164">
        <f>ROUND(I44*$E$10,2)</f>
        <v>0</v>
      </c>
      <c r="K44" s="189">
        <f>ROUND(I44*$G$10,2)</f>
        <v>0</v>
      </c>
      <c r="L44" s="189">
        <f>ROUND(I44*$I$10,2)</f>
        <v>0</v>
      </c>
      <c r="M44" s="189">
        <f t="shared" si="24"/>
        <v>0</v>
      </c>
      <c r="N44" s="189">
        <f>ROUND(I44*$O$10,2)</f>
        <v>0</v>
      </c>
      <c r="O44" s="68">
        <f>ROUND(H44-I44,2)</f>
        <v>0</v>
      </c>
      <c r="P44" s="68">
        <f>IF($Q$10="ÁNO",F44-H44,G44-H44)</f>
        <v>0</v>
      </c>
      <c r="Q44" s="69"/>
      <c r="R44" s="70"/>
      <c r="S44" s="18"/>
      <c r="T44" s="19"/>
      <c r="U44" s="19"/>
      <c r="V44" s="19"/>
      <c r="W44" s="19"/>
      <c r="X44" s="19"/>
      <c r="Y44" s="19"/>
      <c r="Z44" s="19"/>
    </row>
    <row r="45" spans="1:26" s="92" customFormat="1" ht="18" customHeight="1" thickBot="1" x14ac:dyDescent="0.35">
      <c r="A45" s="323" t="s">
        <v>114</v>
      </c>
      <c r="B45" s="324"/>
      <c r="C45" s="324"/>
      <c r="D45" s="324"/>
      <c r="E45" s="325"/>
      <c r="F45" s="106">
        <f>SUM(F33:F44)</f>
        <v>0</v>
      </c>
      <c r="G45" s="177">
        <f>SUM(G33:G44)</f>
        <v>0</v>
      </c>
      <c r="H45" s="109">
        <f>SUM(H34:H44)</f>
        <v>0</v>
      </c>
      <c r="I45" s="178">
        <f>SUM(I34:I44)</f>
        <v>0</v>
      </c>
      <c r="J45" s="106">
        <f>SUM(J34:J44)</f>
        <v>0</v>
      </c>
      <c r="K45" s="190">
        <f>SUM(K34:K44)</f>
        <v>0</v>
      </c>
      <c r="L45" s="190">
        <f t="shared" ref="L45:N45" si="31">SUM(L34:L44)</f>
        <v>0</v>
      </c>
      <c r="M45" s="190">
        <f t="shared" si="24"/>
        <v>0</v>
      </c>
      <c r="N45" s="190">
        <f t="shared" si="31"/>
        <v>0</v>
      </c>
      <c r="O45" s="178">
        <f>SUM(O34:O44)</f>
        <v>0</v>
      </c>
      <c r="P45" s="109">
        <f>SUM(P34:P44)</f>
        <v>0</v>
      </c>
      <c r="Q45" s="179"/>
      <c r="R45" s="108"/>
      <c r="S45" s="97"/>
      <c r="T45" s="98"/>
      <c r="U45" s="98"/>
      <c r="V45" s="98"/>
      <c r="W45" s="98"/>
      <c r="X45" s="98"/>
      <c r="Y45" s="98"/>
      <c r="Z45" s="98"/>
    </row>
    <row r="46" spans="1:26" s="92" customFormat="1" ht="18" thickBot="1" x14ac:dyDescent="0.35">
      <c r="A46" s="326" t="s">
        <v>112</v>
      </c>
      <c r="B46" s="327"/>
      <c r="C46" s="327"/>
      <c r="D46" s="327"/>
      <c r="E46" s="327"/>
      <c r="F46" s="93">
        <f>F30+F45</f>
        <v>64000000</v>
      </c>
      <c r="G46" s="93">
        <f>G30+G45</f>
        <v>76800000</v>
      </c>
      <c r="H46" s="93">
        <f>SUM(H30+H45)</f>
        <v>55000000</v>
      </c>
      <c r="I46" s="93">
        <f>SUM(I30+I45)</f>
        <v>0</v>
      </c>
      <c r="J46" s="93">
        <f>SUM(J30+J45)</f>
        <v>0</v>
      </c>
      <c r="K46" s="191">
        <f>K30+K45</f>
        <v>0</v>
      </c>
      <c r="L46" s="191">
        <f>L30+L45</f>
        <v>0</v>
      </c>
      <c r="M46" s="191">
        <f t="shared" si="24"/>
        <v>0</v>
      </c>
      <c r="N46" s="191">
        <f>N30+N45</f>
        <v>0</v>
      </c>
      <c r="O46" s="93">
        <f>SUM(O30+O45)</f>
        <v>55000000</v>
      </c>
      <c r="P46" s="93">
        <f>SUM(P30+P45)</f>
        <v>15400000</v>
      </c>
      <c r="Q46" s="96"/>
      <c r="R46" s="95"/>
      <c r="S46" s="97"/>
      <c r="T46" s="98"/>
      <c r="U46" s="98"/>
      <c r="V46" s="98"/>
      <c r="W46" s="98"/>
      <c r="X46" s="98"/>
      <c r="Y46" s="98"/>
      <c r="Z46" s="98"/>
    </row>
    <row r="47" spans="1:26" s="4" customFormat="1" ht="24" customHeight="1" thickBot="1" x14ac:dyDescent="0.3">
      <c r="A47" s="215" t="s">
        <v>6</v>
      </c>
      <c r="B47" s="216"/>
      <c r="C47" s="216"/>
      <c r="D47" s="216"/>
      <c r="E47" s="216"/>
      <c r="F47" s="216"/>
      <c r="G47" s="216"/>
      <c r="H47" s="216"/>
      <c r="I47" s="216"/>
      <c r="J47" s="216"/>
      <c r="K47" s="216"/>
      <c r="L47" s="216"/>
      <c r="M47" s="309"/>
      <c r="N47" s="216"/>
      <c r="O47" s="255"/>
      <c r="P47" s="216"/>
      <c r="Q47" s="131"/>
      <c r="R47" s="132"/>
      <c r="S47" s="20"/>
      <c r="T47" s="21"/>
      <c r="U47" s="21"/>
      <c r="V47" s="21"/>
      <c r="W47" s="21"/>
      <c r="X47" s="21"/>
      <c r="Y47" s="21"/>
      <c r="Z47" s="21"/>
    </row>
    <row r="48" spans="1:26" s="4" customFormat="1" ht="15.75" x14ac:dyDescent="0.25">
      <c r="A48" s="133" t="s">
        <v>102</v>
      </c>
      <c r="B48" s="134"/>
      <c r="C48" s="134"/>
      <c r="D48" s="134"/>
      <c r="E48" s="134"/>
      <c r="F48" s="134"/>
      <c r="G48" s="134"/>
      <c r="H48" s="134"/>
      <c r="I48" s="134"/>
      <c r="J48" s="134"/>
      <c r="K48" s="134"/>
      <c r="L48" s="134"/>
      <c r="M48" s="134"/>
      <c r="N48" s="134"/>
      <c r="O48" s="134"/>
      <c r="P48" s="134"/>
      <c r="Q48" s="135"/>
      <c r="R48" s="136"/>
      <c r="S48" s="20"/>
      <c r="T48" s="21"/>
      <c r="U48" s="21"/>
      <c r="V48" s="21"/>
      <c r="W48" s="21"/>
      <c r="X48" s="21"/>
      <c r="Y48" s="21"/>
      <c r="Z48" s="21"/>
    </row>
    <row r="49" spans="1:19" ht="15.75" x14ac:dyDescent="0.25">
      <c r="A49" s="80"/>
      <c r="B49" s="81"/>
      <c r="C49" s="82"/>
      <c r="D49" s="50">
        <v>0</v>
      </c>
      <c r="E49" s="58">
        <v>0</v>
      </c>
      <c r="F49" s="53">
        <f>ROUND(D49*E49,2)</f>
        <v>0</v>
      </c>
      <c r="G49" s="53">
        <f t="shared" ref="G49:G51" si="32">ROUND(F49*1.2,2)</f>
        <v>0</v>
      </c>
      <c r="H49" s="68">
        <v>0</v>
      </c>
      <c r="I49" s="68">
        <f t="shared" ref="I49:I51" si="33">ROUND(H49*$B$10,2)</f>
        <v>0</v>
      </c>
      <c r="J49" s="164">
        <f>ROUND(I49*$E$10,2)</f>
        <v>0</v>
      </c>
      <c r="K49" s="189">
        <f>ROUND(I49*$G$10,2)</f>
        <v>0</v>
      </c>
      <c r="L49" s="189">
        <f>ROUND(I49*$I$10,2)</f>
        <v>0</v>
      </c>
      <c r="M49" s="189">
        <f>ROUND(I49*$M$10,2)</f>
        <v>0</v>
      </c>
      <c r="N49" s="189">
        <f>ROUND(I49*$O$10,2)</f>
        <v>0</v>
      </c>
      <c r="O49" s="68">
        <f>ROUND(H49-I49,2)</f>
        <v>0</v>
      </c>
      <c r="P49" s="68">
        <f>IF($Q$10="ÁNO",F49-H49,G49-H49)</f>
        <v>0</v>
      </c>
      <c r="Q49" s="69"/>
      <c r="R49" s="70"/>
      <c r="S49" s="15"/>
    </row>
    <row r="50" spans="1:19" ht="15.75" x14ac:dyDescent="0.25">
      <c r="A50" s="80"/>
      <c r="B50" s="81"/>
      <c r="C50" s="83"/>
      <c r="D50" s="59">
        <v>0</v>
      </c>
      <c r="E50" s="58">
        <v>0</v>
      </c>
      <c r="F50" s="58">
        <f t="shared" ref="F50:F51" si="34">ROUND(D50*E50,2)</f>
        <v>0</v>
      </c>
      <c r="G50" s="53">
        <f t="shared" si="32"/>
        <v>0</v>
      </c>
      <c r="H50" s="68">
        <v>0</v>
      </c>
      <c r="I50" s="68">
        <f t="shared" si="33"/>
        <v>0</v>
      </c>
      <c r="J50" s="164">
        <f>ROUND(I50*$E$10,2)</f>
        <v>0</v>
      </c>
      <c r="K50" s="189">
        <f>ROUND(I50*$G$10,2)</f>
        <v>0</v>
      </c>
      <c r="L50" s="189">
        <f>ROUND(I50*$I$10,2)</f>
        <v>0</v>
      </c>
      <c r="M50" s="189">
        <f t="shared" ref="M50:M52" si="35">ROUND(I50*$M$10,2)</f>
        <v>0</v>
      </c>
      <c r="N50" s="189">
        <f>ROUND(I50*$O$10,2)</f>
        <v>0</v>
      </c>
      <c r="O50" s="68">
        <f>ROUND(H50-I50,2)</f>
        <v>0</v>
      </c>
      <c r="P50" s="68">
        <f>IF($Q$10="ÁNO",F50-H50,G50-H50)</f>
        <v>0</v>
      </c>
      <c r="Q50" s="69"/>
      <c r="R50" s="70"/>
    </row>
    <row r="51" spans="1:19" ht="16.5" thickBot="1" x14ac:dyDescent="0.3">
      <c r="A51" s="80"/>
      <c r="B51" s="137"/>
      <c r="C51" s="138"/>
      <c r="D51" s="72">
        <v>0</v>
      </c>
      <c r="E51" s="73">
        <v>0</v>
      </c>
      <c r="F51" s="73">
        <f t="shared" si="34"/>
        <v>0</v>
      </c>
      <c r="G51" s="53">
        <f t="shared" si="32"/>
        <v>0</v>
      </c>
      <c r="H51" s="68">
        <v>0</v>
      </c>
      <c r="I51" s="68">
        <f t="shared" si="33"/>
        <v>0</v>
      </c>
      <c r="J51" s="164">
        <f>ROUND(I51*$E$10,2)</f>
        <v>0</v>
      </c>
      <c r="K51" s="189">
        <f>ROUND(I51*$G$10,2)</f>
        <v>0</v>
      </c>
      <c r="L51" s="189">
        <f>ROUND(I51*$I$10,2)</f>
        <v>0</v>
      </c>
      <c r="M51" s="189">
        <f t="shared" si="35"/>
        <v>0</v>
      </c>
      <c r="N51" s="189">
        <f>ROUND(I51*$O$10,2)</f>
        <v>0</v>
      </c>
      <c r="O51" s="68">
        <f>ROUND(H51-I51,2)</f>
        <v>0</v>
      </c>
      <c r="P51" s="68">
        <f>IF($Q$10="ÁNO",F51-H51,G51-H51)</f>
        <v>0</v>
      </c>
      <c r="Q51" s="69"/>
      <c r="R51" s="70"/>
    </row>
    <row r="52" spans="1:19" ht="18" customHeight="1" thickBot="1" x14ac:dyDescent="0.3">
      <c r="A52" s="323" t="s">
        <v>147</v>
      </c>
      <c r="B52" s="324"/>
      <c r="C52" s="324"/>
      <c r="D52" s="324"/>
      <c r="E52" s="325"/>
      <c r="F52" s="106">
        <f>SUM(F49:F51)</f>
        <v>0</v>
      </c>
      <c r="G52" s="106">
        <f t="shared" ref="G52:P52" si="36">SUM(G49:G51)</f>
        <v>0</v>
      </c>
      <c r="H52" s="106">
        <f t="shared" si="36"/>
        <v>0</v>
      </c>
      <c r="I52" s="106">
        <f t="shared" si="36"/>
        <v>0</v>
      </c>
      <c r="J52" s="106">
        <f t="shared" si="36"/>
        <v>0</v>
      </c>
      <c r="K52" s="106">
        <f t="shared" si="36"/>
        <v>0</v>
      </c>
      <c r="L52" s="106">
        <f t="shared" si="36"/>
        <v>0</v>
      </c>
      <c r="M52" s="106">
        <f t="shared" si="35"/>
        <v>0</v>
      </c>
      <c r="N52" s="106">
        <f t="shared" si="36"/>
        <v>0</v>
      </c>
      <c r="O52" s="106">
        <f>SUM(O49:O51)</f>
        <v>0</v>
      </c>
      <c r="P52" s="106">
        <f t="shared" si="36"/>
        <v>0</v>
      </c>
      <c r="Q52" s="107"/>
      <c r="R52" s="108"/>
    </row>
    <row r="53" spans="1:19" ht="16.5" thickBot="1" x14ac:dyDescent="0.3">
      <c r="A53" s="139" t="s">
        <v>189</v>
      </c>
      <c r="B53" s="140"/>
      <c r="C53" s="141"/>
      <c r="D53" s="141"/>
      <c r="E53" s="141"/>
      <c r="F53" s="141"/>
      <c r="G53" s="141"/>
      <c r="H53" s="141"/>
      <c r="I53" s="140"/>
      <c r="J53" s="140"/>
      <c r="K53" s="140"/>
      <c r="L53" s="140"/>
      <c r="M53" s="140"/>
      <c r="N53" s="140"/>
      <c r="O53" s="140"/>
      <c r="P53" s="140"/>
      <c r="Q53" s="259"/>
      <c r="R53" s="260"/>
    </row>
    <row r="54" spans="1:19" s="113" customFormat="1" ht="81" customHeight="1" x14ac:dyDescent="0.25">
      <c r="A54" s="142" t="s">
        <v>2</v>
      </c>
      <c r="B54" s="114" t="s">
        <v>5</v>
      </c>
      <c r="C54" s="125" t="s">
        <v>3</v>
      </c>
      <c r="D54" s="125" t="s">
        <v>142</v>
      </c>
      <c r="E54" s="125" t="s">
        <v>146</v>
      </c>
      <c r="F54" s="125" t="s">
        <v>143</v>
      </c>
      <c r="G54" s="125" t="s">
        <v>154</v>
      </c>
      <c r="H54" s="125" t="s">
        <v>117</v>
      </c>
      <c r="I54" s="114" t="s">
        <v>167</v>
      </c>
      <c r="J54" s="151" t="s">
        <v>118</v>
      </c>
      <c r="K54" s="187" t="s">
        <v>123</v>
      </c>
      <c r="L54" s="187" t="s">
        <v>124</v>
      </c>
      <c r="M54" s="210" t="s">
        <v>198</v>
      </c>
      <c r="N54" s="187" t="s">
        <v>125</v>
      </c>
      <c r="O54" s="114" t="s">
        <v>165</v>
      </c>
      <c r="P54" s="114" t="s">
        <v>196</v>
      </c>
      <c r="Q54" s="114" t="s">
        <v>13</v>
      </c>
      <c r="R54" s="143" t="s">
        <v>12</v>
      </c>
      <c r="S54" s="112"/>
    </row>
    <row r="55" spans="1:19" s="113" customFormat="1" ht="15.75" thickBot="1" x14ac:dyDescent="0.3">
      <c r="A55" s="149" t="s">
        <v>80</v>
      </c>
      <c r="B55" s="148" t="s">
        <v>81</v>
      </c>
      <c r="C55" s="148" t="s">
        <v>82</v>
      </c>
      <c r="D55" s="148" t="s">
        <v>83</v>
      </c>
      <c r="E55" s="148" t="s">
        <v>84</v>
      </c>
      <c r="F55" s="148" t="s">
        <v>115</v>
      </c>
      <c r="G55" s="148" t="s">
        <v>145</v>
      </c>
      <c r="H55" s="148" t="s">
        <v>144</v>
      </c>
      <c r="I55" s="148" t="s">
        <v>90</v>
      </c>
      <c r="J55" s="148" t="s">
        <v>91</v>
      </c>
      <c r="K55" s="188" t="s">
        <v>126</v>
      </c>
      <c r="L55" s="188" t="s">
        <v>128</v>
      </c>
      <c r="M55" s="188" t="s">
        <v>199</v>
      </c>
      <c r="N55" s="188" t="s">
        <v>127</v>
      </c>
      <c r="O55" s="148" t="s">
        <v>163</v>
      </c>
      <c r="P55" s="148" t="s">
        <v>164</v>
      </c>
      <c r="Q55" s="148" t="s">
        <v>86</v>
      </c>
      <c r="R55" s="150" t="s">
        <v>87</v>
      </c>
      <c r="S55" s="112"/>
    </row>
    <row r="56" spans="1:19" ht="45" x14ac:dyDescent="0.25">
      <c r="A56" s="144" t="s">
        <v>54</v>
      </c>
      <c r="B56" s="145" t="s">
        <v>101</v>
      </c>
      <c r="C56" s="217" t="s">
        <v>178</v>
      </c>
      <c r="D56" s="219">
        <v>120</v>
      </c>
      <c r="E56" s="220">
        <v>1</v>
      </c>
      <c r="F56" s="121">
        <v>11</v>
      </c>
      <c r="G56" s="121">
        <v>3.87</v>
      </c>
      <c r="H56" s="258">
        <f>ROUND(D56*E56*(F56+G56),2)</f>
        <v>1784.4</v>
      </c>
      <c r="I56" s="123">
        <f>H56*89%</f>
        <v>1588.1160000000002</v>
      </c>
      <c r="J56" s="165">
        <f>I56*95%</f>
        <v>1508.7102000000002</v>
      </c>
      <c r="K56" s="221">
        <f>ROUND(I56*$G$10,2)</f>
        <v>0</v>
      </c>
      <c r="L56" s="221">
        <f>ROUND(I56*$I$10,2)</f>
        <v>0</v>
      </c>
      <c r="M56" s="221">
        <f>ROUND(I56*$M$10,2)</f>
        <v>0</v>
      </c>
      <c r="N56" s="221">
        <f>ROUND(I56*$O$10,2)</f>
        <v>0</v>
      </c>
      <c r="O56" s="123">
        <f>ROUND(H56-I56,2)</f>
        <v>196.28</v>
      </c>
      <c r="P56" s="123">
        <v>0</v>
      </c>
      <c r="Q56" s="146"/>
      <c r="R56" s="147"/>
    </row>
    <row r="57" spans="1:19" ht="45" x14ac:dyDescent="0.25">
      <c r="A57" s="144" t="s">
        <v>58</v>
      </c>
      <c r="B57" s="145" t="s">
        <v>101</v>
      </c>
      <c r="C57" s="217" t="s">
        <v>179</v>
      </c>
      <c r="D57" s="219">
        <v>14</v>
      </c>
      <c r="E57" s="220">
        <v>0.3</v>
      </c>
      <c r="F57" s="121">
        <v>1800</v>
      </c>
      <c r="G57" s="121">
        <v>633.6</v>
      </c>
      <c r="H57" s="258">
        <f t="shared" ref="H57:H64" si="37">ROUND(D57*E57*(F57+G57),2)</f>
        <v>10221.120000000001</v>
      </c>
      <c r="I57" s="123">
        <f>H57*89%</f>
        <v>9096.7968000000001</v>
      </c>
      <c r="J57" s="165">
        <f>I57*95%</f>
        <v>8641.9569599999995</v>
      </c>
      <c r="K57" s="221">
        <f>ROUND(I57*$G$10,2)</f>
        <v>0</v>
      </c>
      <c r="L57" s="221">
        <f>ROUND(I57*$I$10,2)</f>
        <v>0</v>
      </c>
      <c r="M57" s="221">
        <f t="shared" ref="M57:M58" si="38">ROUND(I57*$M$10,2)</f>
        <v>0</v>
      </c>
      <c r="N57" s="221">
        <f>ROUND(I57*$O$10,2)</f>
        <v>0</v>
      </c>
      <c r="O57" s="123">
        <f>H57-J57</f>
        <v>1579.1630400000013</v>
      </c>
      <c r="P57" s="123">
        <v>0</v>
      </c>
      <c r="Q57" s="146"/>
      <c r="R57" s="147"/>
    </row>
    <row r="58" spans="1:19" ht="16.5" thickBot="1" x14ac:dyDescent="0.3">
      <c r="A58" s="71"/>
      <c r="B58" s="145"/>
      <c r="C58" s="222"/>
      <c r="D58" s="225">
        <v>0</v>
      </c>
      <c r="E58" s="224">
        <v>0</v>
      </c>
      <c r="F58" s="53">
        <v>0</v>
      </c>
      <c r="G58" s="53">
        <v>0</v>
      </c>
      <c r="H58" s="162">
        <f t="shared" si="37"/>
        <v>0</v>
      </c>
      <c r="I58" s="68">
        <f>ROUND(H58*$B$10,2)</f>
        <v>0</v>
      </c>
      <c r="J58" s="164">
        <f>ROUND(I58*$E$10,2)</f>
        <v>0</v>
      </c>
      <c r="K58" s="221">
        <f>ROUND(I58*$G$10,2)</f>
        <v>0</v>
      </c>
      <c r="L58" s="221">
        <f>ROUND(I58*$I$10,2)</f>
        <v>0</v>
      </c>
      <c r="M58" s="221">
        <f t="shared" si="38"/>
        <v>0</v>
      </c>
      <c r="N58" s="221">
        <f>ROUND(I58*$O$10,2)</f>
        <v>0</v>
      </c>
      <c r="O58" s="68">
        <f>ROUND(H58-I58,2)</f>
        <v>0</v>
      </c>
      <c r="P58" s="68">
        <v>0</v>
      </c>
      <c r="Q58" s="146"/>
      <c r="R58" s="147"/>
    </row>
    <row r="59" spans="1:19" ht="15.75" customHeight="1" thickBot="1" x14ac:dyDescent="0.3">
      <c r="A59" s="348" t="s">
        <v>188</v>
      </c>
      <c r="B59" s="349"/>
      <c r="C59" s="349"/>
      <c r="D59" s="349"/>
      <c r="E59" s="349"/>
      <c r="F59" s="349"/>
      <c r="G59" s="349"/>
      <c r="H59" s="349"/>
      <c r="I59" s="349"/>
      <c r="J59" s="349"/>
      <c r="K59" s="349"/>
      <c r="L59" s="349"/>
      <c r="M59" s="349"/>
      <c r="N59" s="349"/>
      <c r="O59" s="349"/>
      <c r="P59" s="349"/>
      <c r="Q59" s="349"/>
      <c r="R59" s="350"/>
    </row>
    <row r="60" spans="1:19" ht="75" x14ac:dyDescent="0.25">
      <c r="A60" s="142" t="s">
        <v>2</v>
      </c>
      <c r="B60" s="114" t="s">
        <v>5</v>
      </c>
      <c r="C60" s="125" t="s">
        <v>3</v>
      </c>
      <c r="D60" s="125" t="s">
        <v>142</v>
      </c>
      <c r="E60" s="114" t="s">
        <v>109</v>
      </c>
      <c r="F60" s="114" t="s">
        <v>108</v>
      </c>
      <c r="G60" s="114" t="s">
        <v>107</v>
      </c>
      <c r="H60" s="125" t="s">
        <v>181</v>
      </c>
      <c r="I60" s="114" t="s">
        <v>167</v>
      </c>
      <c r="J60" s="151" t="s">
        <v>118</v>
      </c>
      <c r="K60" s="273" t="s">
        <v>123</v>
      </c>
      <c r="L60" s="273" t="s">
        <v>124</v>
      </c>
      <c r="M60" s="210" t="s">
        <v>198</v>
      </c>
      <c r="N60" s="273" t="s">
        <v>125</v>
      </c>
      <c r="O60" s="114" t="s">
        <v>165</v>
      </c>
      <c r="P60" s="114" t="s">
        <v>196</v>
      </c>
      <c r="Q60" s="114" t="s">
        <v>13</v>
      </c>
      <c r="R60" s="143" t="s">
        <v>12</v>
      </c>
    </row>
    <row r="61" spans="1:19" ht="15.75" thickBot="1" x14ac:dyDescent="0.3">
      <c r="A61" s="149" t="s">
        <v>80</v>
      </c>
      <c r="B61" s="148" t="s">
        <v>81</v>
      </c>
      <c r="C61" s="148" t="s">
        <v>82</v>
      </c>
      <c r="D61" s="148" t="s">
        <v>83</v>
      </c>
      <c r="E61" s="148" t="s">
        <v>84</v>
      </c>
      <c r="F61" s="148" t="s">
        <v>88</v>
      </c>
      <c r="G61" s="148" t="s">
        <v>89</v>
      </c>
      <c r="H61" s="148" t="s">
        <v>182</v>
      </c>
      <c r="I61" s="148" t="s">
        <v>90</v>
      </c>
      <c r="J61" s="148" t="s">
        <v>91</v>
      </c>
      <c r="K61" s="274" t="s">
        <v>126</v>
      </c>
      <c r="L61" s="274" t="s">
        <v>128</v>
      </c>
      <c r="M61" s="188" t="s">
        <v>199</v>
      </c>
      <c r="N61" s="274" t="s">
        <v>127</v>
      </c>
      <c r="O61" s="148" t="s">
        <v>163</v>
      </c>
      <c r="P61" s="148" t="s">
        <v>164</v>
      </c>
      <c r="Q61" s="148" t="s">
        <v>86</v>
      </c>
      <c r="R61" s="150" t="s">
        <v>87</v>
      </c>
    </row>
    <row r="62" spans="1:19" ht="30" x14ac:dyDescent="0.25">
      <c r="A62" s="144" t="s">
        <v>55</v>
      </c>
      <c r="B62" s="145" t="s">
        <v>9</v>
      </c>
      <c r="C62" s="217" t="s">
        <v>180</v>
      </c>
      <c r="D62" s="219">
        <v>150</v>
      </c>
      <c r="E62" s="219">
        <v>11</v>
      </c>
      <c r="F62" s="121">
        <f>ROUND(D62*E62,2)</f>
        <v>1650</v>
      </c>
      <c r="G62" s="121">
        <f>ROUND(F62*1.2,2)</f>
        <v>1980</v>
      </c>
      <c r="H62" s="121">
        <v>1980</v>
      </c>
      <c r="I62" s="258">
        <f>ROUND(H62*89%,2)</f>
        <v>1762.2</v>
      </c>
      <c r="J62" s="272">
        <f>ROUND(I62*95%,2)</f>
        <v>1674.09</v>
      </c>
      <c r="K62" s="221">
        <f>ROUND(I62*$G$10,2)</f>
        <v>0</v>
      </c>
      <c r="L62" s="221">
        <f>ROUND(I62*$I$10,2)</f>
        <v>0</v>
      </c>
      <c r="M62" s="270">
        <f>ROUND(I62*$M$10,2)</f>
        <v>0</v>
      </c>
      <c r="N62" s="221">
        <f>ROUND(I62*$O$10,2)</f>
        <v>0</v>
      </c>
      <c r="O62" s="258">
        <f>ROUND(H62-I62,2)</f>
        <v>217.8</v>
      </c>
      <c r="P62" s="258">
        <v>0</v>
      </c>
      <c r="Q62" s="146"/>
      <c r="R62" s="147"/>
    </row>
    <row r="63" spans="1:19" ht="15.75" x14ac:dyDescent="0.25">
      <c r="A63" s="71"/>
      <c r="B63" s="145"/>
      <c r="C63" s="222"/>
      <c r="D63" s="225">
        <v>0</v>
      </c>
      <c r="E63" s="271">
        <v>0</v>
      </c>
      <c r="F63" s="53">
        <v>0</v>
      </c>
      <c r="G63" s="53">
        <v>0</v>
      </c>
      <c r="H63" s="162">
        <f t="shared" si="37"/>
        <v>0</v>
      </c>
      <c r="I63" s="68">
        <f t="shared" ref="I63:I64" si="39">ROUND(H63*$B$10,2)</f>
        <v>0</v>
      </c>
      <c r="J63" s="164">
        <f>ROUND(I63*$E$10,2)</f>
        <v>0</v>
      </c>
      <c r="K63" s="221">
        <f>ROUND(I63*$G$10,2)</f>
        <v>0</v>
      </c>
      <c r="L63" s="221">
        <f>ROUND(I63*$I$10,2)</f>
        <v>0</v>
      </c>
      <c r="M63" s="270">
        <f t="shared" ref="M63:M67" si="40">ROUND(I63*$M$10,2)</f>
        <v>0</v>
      </c>
      <c r="N63" s="221">
        <f>ROUND(I63*$O$10,2)</f>
        <v>0</v>
      </c>
      <c r="O63" s="68">
        <f>ROUND(H63-I63,2)</f>
        <v>0</v>
      </c>
      <c r="P63" s="68">
        <v>0</v>
      </c>
      <c r="Q63" s="146"/>
      <c r="R63" s="147"/>
    </row>
    <row r="64" spans="1:19" ht="15" customHeight="1" thickBot="1" x14ac:dyDescent="0.3">
      <c r="A64" s="275"/>
      <c r="B64" s="276"/>
      <c r="C64" s="223"/>
      <c r="D64" s="277">
        <v>0</v>
      </c>
      <c r="E64" s="278">
        <v>0</v>
      </c>
      <c r="F64" s="279">
        <v>0</v>
      </c>
      <c r="G64" s="279">
        <v>0</v>
      </c>
      <c r="H64" s="280">
        <f t="shared" si="37"/>
        <v>0</v>
      </c>
      <c r="I64" s="74">
        <f t="shared" si="39"/>
        <v>0</v>
      </c>
      <c r="J64" s="281">
        <f>ROUND(I64*$E$10,2)</f>
        <v>0</v>
      </c>
      <c r="K64" s="282">
        <f>ROUND(I64*$G$10,2)</f>
        <v>0</v>
      </c>
      <c r="L64" s="282">
        <f>ROUND(I64*$I$10,2)</f>
        <v>0</v>
      </c>
      <c r="M64" s="270">
        <f t="shared" si="40"/>
        <v>0</v>
      </c>
      <c r="N64" s="282">
        <f>ROUND(I64*$O$10,2)</f>
        <v>0</v>
      </c>
      <c r="O64" s="74">
        <f>ROUND(H64-I64,2)</f>
        <v>0</v>
      </c>
      <c r="P64" s="74">
        <v>0</v>
      </c>
      <c r="Q64" s="283"/>
      <c r="R64" s="284"/>
    </row>
    <row r="65" spans="1:19" ht="19.5" customHeight="1" thickBot="1" x14ac:dyDescent="0.3">
      <c r="A65" s="323" t="s">
        <v>183</v>
      </c>
      <c r="B65" s="324"/>
      <c r="C65" s="324"/>
      <c r="D65" s="324"/>
      <c r="E65" s="324"/>
      <c r="F65" s="346"/>
      <c r="G65" s="347"/>
      <c r="H65" s="106">
        <f t="shared" ref="H65:P65" si="41">SUM(H56:H64)</f>
        <v>13985.52</v>
      </c>
      <c r="I65" s="106">
        <f t="shared" si="41"/>
        <v>12447.112800000001</v>
      </c>
      <c r="J65" s="106">
        <f t="shared" si="41"/>
        <v>11824.757159999999</v>
      </c>
      <c r="K65" s="106">
        <f t="shared" si="41"/>
        <v>0</v>
      </c>
      <c r="L65" s="106">
        <f t="shared" si="41"/>
        <v>0</v>
      </c>
      <c r="M65" s="106">
        <f t="shared" si="40"/>
        <v>0</v>
      </c>
      <c r="N65" s="106">
        <f t="shared" si="41"/>
        <v>0</v>
      </c>
      <c r="O65" s="106">
        <f t="shared" si="41"/>
        <v>1993.2430400000012</v>
      </c>
      <c r="P65" s="106">
        <f t="shared" si="41"/>
        <v>0</v>
      </c>
      <c r="Q65" s="107"/>
      <c r="R65" s="108"/>
    </row>
    <row r="66" spans="1:19" s="92" customFormat="1" ht="18" thickBot="1" x14ac:dyDescent="0.35">
      <c r="A66" s="326" t="s">
        <v>111</v>
      </c>
      <c r="B66" s="327"/>
      <c r="C66" s="327"/>
      <c r="D66" s="327"/>
      <c r="E66" s="327"/>
      <c r="F66" s="93">
        <f>F52+H65</f>
        <v>13985.52</v>
      </c>
      <c r="G66" s="93">
        <f>G52+H65</f>
        <v>13985.52</v>
      </c>
      <c r="H66" s="93">
        <f t="shared" ref="H66:P66" si="42">H52+H65</f>
        <v>13985.52</v>
      </c>
      <c r="I66" s="93">
        <f t="shared" si="42"/>
        <v>12447.112800000001</v>
      </c>
      <c r="J66" s="93">
        <f t="shared" si="42"/>
        <v>11824.757159999999</v>
      </c>
      <c r="K66" s="93">
        <f t="shared" si="42"/>
        <v>0</v>
      </c>
      <c r="L66" s="93">
        <f t="shared" si="42"/>
        <v>0</v>
      </c>
      <c r="M66" s="93">
        <f t="shared" si="40"/>
        <v>0</v>
      </c>
      <c r="N66" s="93">
        <f t="shared" si="42"/>
        <v>0</v>
      </c>
      <c r="O66" s="93">
        <f t="shared" si="42"/>
        <v>1993.2430400000012</v>
      </c>
      <c r="P66" s="93">
        <f t="shared" si="42"/>
        <v>0</v>
      </c>
      <c r="Q66" s="94"/>
      <c r="R66" s="95"/>
      <c r="S66" s="91"/>
    </row>
    <row r="67" spans="1:19" s="92" customFormat="1" ht="27" customHeight="1" thickBot="1" x14ac:dyDescent="0.35">
      <c r="A67" s="328" t="s">
        <v>110</v>
      </c>
      <c r="B67" s="329"/>
      <c r="C67" s="329"/>
      <c r="D67" s="329"/>
      <c r="E67" s="329"/>
      <c r="F67" s="126">
        <f t="shared" ref="F67:P67" si="43">F46+F66</f>
        <v>64013985.520000003</v>
      </c>
      <c r="G67" s="126">
        <f t="shared" si="43"/>
        <v>76813985.519999996</v>
      </c>
      <c r="H67" s="127">
        <f t="shared" si="43"/>
        <v>55013985.520000003</v>
      </c>
      <c r="I67" s="126">
        <f t="shared" si="43"/>
        <v>12447.112800000001</v>
      </c>
      <c r="J67" s="127">
        <f t="shared" si="43"/>
        <v>11824.757159999999</v>
      </c>
      <c r="K67" s="127">
        <f t="shared" si="43"/>
        <v>0</v>
      </c>
      <c r="L67" s="126">
        <f t="shared" si="43"/>
        <v>0</v>
      </c>
      <c r="M67" s="126">
        <f t="shared" si="40"/>
        <v>0</v>
      </c>
      <c r="N67" s="127">
        <f t="shared" si="43"/>
        <v>0</v>
      </c>
      <c r="O67" s="126">
        <f t="shared" si="43"/>
        <v>55001993.243040003</v>
      </c>
      <c r="P67" s="126">
        <f t="shared" si="43"/>
        <v>15400000</v>
      </c>
      <c r="Q67" s="89"/>
      <c r="R67" s="90"/>
      <c r="S67" s="91"/>
    </row>
    <row r="68" spans="1:19" ht="15.75" x14ac:dyDescent="0.25">
      <c r="A68" s="61"/>
      <c r="B68" s="61"/>
      <c r="C68" s="62"/>
      <c r="D68" s="63"/>
      <c r="E68" s="63"/>
      <c r="F68" s="63"/>
      <c r="G68" s="63"/>
      <c r="H68" s="63"/>
      <c r="I68" s="63"/>
      <c r="J68" s="63"/>
      <c r="K68" s="63"/>
      <c r="L68" s="63"/>
      <c r="M68" s="63"/>
      <c r="N68" s="63"/>
      <c r="O68" s="63"/>
      <c r="P68" s="63"/>
      <c r="Q68" s="61"/>
      <c r="R68" s="60"/>
    </row>
    <row r="69" spans="1:19" x14ac:dyDescent="0.25">
      <c r="A69" s="341" t="s">
        <v>138</v>
      </c>
      <c r="B69" s="341"/>
      <c r="C69" s="341"/>
      <c r="D69" s="341"/>
      <c r="E69" s="341"/>
      <c r="F69" s="341"/>
      <c r="G69" s="341"/>
      <c r="H69" s="341"/>
      <c r="I69" s="341"/>
      <c r="J69" s="341"/>
      <c r="K69" s="341"/>
      <c r="L69" s="341"/>
      <c r="M69" s="341"/>
      <c r="N69" s="341"/>
      <c r="O69" s="341"/>
      <c r="P69" s="341"/>
      <c r="Q69" s="341"/>
      <c r="R69" s="341"/>
    </row>
    <row r="70" spans="1:19" x14ac:dyDescent="0.25">
      <c r="A70" s="341"/>
      <c r="B70" s="341"/>
      <c r="C70" s="341"/>
      <c r="D70" s="341"/>
      <c r="E70" s="341"/>
      <c r="F70" s="341"/>
      <c r="G70" s="341"/>
      <c r="H70" s="341"/>
      <c r="I70" s="341"/>
      <c r="J70" s="341"/>
      <c r="K70" s="341"/>
      <c r="L70" s="341"/>
      <c r="M70" s="341"/>
      <c r="N70" s="341"/>
      <c r="O70" s="341"/>
      <c r="P70" s="341"/>
      <c r="Q70" s="341"/>
      <c r="R70" s="341"/>
    </row>
    <row r="71" spans="1:19" x14ac:dyDescent="0.25">
      <c r="A71" s="341"/>
      <c r="B71" s="341"/>
      <c r="C71" s="341"/>
      <c r="D71" s="341"/>
      <c r="E71" s="341"/>
      <c r="F71" s="341"/>
      <c r="G71" s="341"/>
      <c r="H71" s="341"/>
      <c r="I71" s="341"/>
      <c r="J71" s="341"/>
      <c r="K71" s="341"/>
      <c r="L71" s="341"/>
      <c r="M71" s="341"/>
      <c r="N71" s="341"/>
      <c r="O71" s="341"/>
      <c r="P71" s="341"/>
      <c r="Q71" s="341"/>
      <c r="R71" s="341"/>
    </row>
    <row r="72" spans="1:19" x14ac:dyDescent="0.25">
      <c r="A72" s="213"/>
      <c r="B72" s="213"/>
      <c r="C72" s="213"/>
      <c r="D72" s="213"/>
      <c r="E72" s="213"/>
      <c r="F72" s="213"/>
      <c r="G72" s="213"/>
      <c r="H72" s="213"/>
      <c r="I72" s="213"/>
      <c r="J72" s="213"/>
      <c r="K72" s="213"/>
      <c r="L72" s="213"/>
      <c r="M72" s="308"/>
      <c r="N72" s="213"/>
      <c r="O72" s="254"/>
      <c r="P72" s="213"/>
      <c r="Q72" s="213"/>
      <c r="R72" s="213"/>
    </row>
    <row r="73" spans="1:19" ht="15.75" x14ac:dyDescent="0.25">
      <c r="A73" s="61" t="s">
        <v>17</v>
      </c>
      <c r="B73" s="61"/>
      <c r="C73" s="62"/>
      <c r="D73" s="63"/>
      <c r="E73" s="63"/>
      <c r="F73" s="63"/>
      <c r="G73" s="63"/>
      <c r="H73" s="63"/>
      <c r="I73" s="63"/>
      <c r="J73" s="63"/>
      <c r="K73" s="63"/>
      <c r="L73" s="63"/>
      <c r="M73" s="63"/>
      <c r="N73" s="63"/>
      <c r="O73" s="63"/>
      <c r="P73" s="63"/>
      <c r="Q73" s="64"/>
    </row>
    <row r="74" spans="1:19" ht="15.75" x14ac:dyDescent="0.25">
      <c r="A74" s="61"/>
      <c r="B74" s="61"/>
      <c r="C74" s="62"/>
      <c r="D74" s="63"/>
      <c r="E74" s="63"/>
      <c r="F74" s="63"/>
      <c r="G74" s="63"/>
      <c r="H74" s="63"/>
      <c r="I74" s="63"/>
      <c r="J74" s="63"/>
      <c r="K74" s="63"/>
      <c r="L74" s="63"/>
      <c r="M74" s="63"/>
      <c r="N74" s="63"/>
      <c r="O74" s="63"/>
      <c r="P74" s="63"/>
      <c r="Q74" s="62" t="s">
        <v>68</v>
      </c>
    </row>
    <row r="75" spans="1:19" ht="11.25" customHeight="1" x14ac:dyDescent="0.25">
      <c r="A75" s="5"/>
      <c r="B75" s="5"/>
      <c r="C75" s="6"/>
      <c r="D75" s="7"/>
      <c r="E75" s="7"/>
      <c r="F75" s="7"/>
      <c r="G75" s="7"/>
      <c r="H75" s="7"/>
      <c r="I75" s="7"/>
      <c r="J75" s="7"/>
      <c r="K75" s="7"/>
      <c r="L75" s="7"/>
      <c r="M75" s="7"/>
      <c r="N75" s="7"/>
      <c r="O75" s="7"/>
      <c r="P75" s="7"/>
      <c r="Q75" s="5"/>
    </row>
    <row r="76" spans="1:19" x14ac:dyDescent="0.25">
      <c r="A76" s="330" t="s">
        <v>14</v>
      </c>
      <c r="B76" s="331"/>
      <c r="C76" s="331"/>
      <c r="D76" s="331"/>
      <c r="E76" s="331"/>
      <c r="F76" s="331"/>
      <c r="G76" s="331"/>
      <c r="H76" s="331"/>
      <c r="I76" s="331"/>
      <c r="J76" s="331"/>
      <c r="K76" s="331"/>
      <c r="L76" s="331"/>
      <c r="M76" s="331"/>
      <c r="N76" s="331"/>
      <c r="O76" s="331"/>
      <c r="P76" s="331"/>
      <c r="Q76" s="331"/>
      <c r="R76" s="8"/>
    </row>
    <row r="77" spans="1:19" x14ac:dyDescent="0.25">
      <c r="A77" s="342" t="s">
        <v>120</v>
      </c>
      <c r="B77" s="343"/>
      <c r="C77" s="343"/>
      <c r="D77" s="343"/>
      <c r="E77" s="343"/>
      <c r="F77" s="343"/>
      <c r="G77" s="343"/>
      <c r="H77" s="343"/>
      <c r="I77" s="343"/>
      <c r="J77" s="343"/>
      <c r="K77" s="343"/>
      <c r="L77" s="343"/>
      <c r="M77" s="343"/>
      <c r="N77" s="343"/>
      <c r="O77" s="343"/>
      <c r="P77" s="343"/>
      <c r="Q77" s="343"/>
      <c r="R77" s="343"/>
    </row>
    <row r="78" spans="1:19" x14ac:dyDescent="0.25">
      <c r="A78" s="312" t="s">
        <v>96</v>
      </c>
      <c r="B78" s="313"/>
      <c r="C78" s="313"/>
      <c r="D78" s="313"/>
      <c r="E78" s="313"/>
      <c r="F78" s="313"/>
      <c r="G78" s="313"/>
      <c r="H78" s="313"/>
      <c r="I78" s="313"/>
      <c r="J78" s="313"/>
      <c r="K78" s="313"/>
      <c r="L78" s="313"/>
      <c r="M78" s="313"/>
      <c r="N78" s="313"/>
      <c r="O78" s="313"/>
      <c r="P78" s="313"/>
      <c r="Q78" s="313"/>
      <c r="R78" s="314"/>
    </row>
    <row r="79" spans="1:19" ht="33.75" customHeight="1" x14ac:dyDescent="0.25">
      <c r="A79" s="315" t="s">
        <v>18</v>
      </c>
      <c r="B79" s="315"/>
      <c r="C79" s="315"/>
      <c r="D79" s="315"/>
      <c r="E79" s="315"/>
      <c r="F79" s="315"/>
      <c r="G79" s="315"/>
      <c r="H79" s="315"/>
      <c r="I79" s="315"/>
      <c r="J79" s="315"/>
      <c r="K79" s="315"/>
      <c r="L79" s="315"/>
      <c r="M79" s="315"/>
      <c r="N79" s="315"/>
      <c r="O79" s="315"/>
      <c r="P79" s="315"/>
      <c r="Q79" s="315"/>
      <c r="R79" s="315"/>
    </row>
    <row r="80" spans="1:19" ht="32.25" customHeight="1" x14ac:dyDescent="0.25">
      <c r="A80" s="315" t="s">
        <v>97</v>
      </c>
      <c r="B80" s="315"/>
      <c r="C80" s="315"/>
      <c r="D80" s="315"/>
      <c r="E80" s="315"/>
      <c r="F80" s="315"/>
      <c r="G80" s="315"/>
      <c r="H80" s="315"/>
      <c r="I80" s="315"/>
      <c r="J80" s="315"/>
      <c r="K80" s="315"/>
      <c r="L80" s="315"/>
      <c r="M80" s="315"/>
      <c r="N80" s="315"/>
      <c r="O80" s="315"/>
      <c r="P80" s="315"/>
      <c r="Q80" s="315"/>
      <c r="R80" s="315"/>
    </row>
    <row r="81" spans="1:19" ht="18.75" customHeight="1" x14ac:dyDescent="0.25">
      <c r="A81" s="315" t="s">
        <v>161</v>
      </c>
      <c r="B81" s="315"/>
      <c r="C81" s="315"/>
      <c r="D81" s="315"/>
      <c r="E81" s="315"/>
      <c r="F81" s="315"/>
      <c r="G81" s="315"/>
      <c r="H81" s="315"/>
      <c r="I81" s="315"/>
      <c r="J81" s="315"/>
      <c r="K81" s="315"/>
      <c r="L81" s="315"/>
      <c r="M81" s="315"/>
      <c r="N81" s="315"/>
      <c r="O81" s="315"/>
      <c r="P81" s="315"/>
      <c r="Q81" s="315"/>
      <c r="R81" s="315"/>
    </row>
    <row r="82" spans="1:19" ht="18.75" customHeight="1" x14ac:dyDescent="0.25">
      <c r="A82" s="337" t="s">
        <v>116</v>
      </c>
      <c r="B82" s="337"/>
      <c r="C82" s="337"/>
      <c r="D82" s="337"/>
      <c r="E82" s="337"/>
      <c r="F82" s="337"/>
      <c r="G82" s="337"/>
      <c r="H82" s="337"/>
      <c r="I82" s="337"/>
      <c r="J82" s="337"/>
      <c r="K82" s="337"/>
      <c r="L82" s="337"/>
      <c r="M82" s="337"/>
      <c r="N82" s="337"/>
      <c r="O82" s="337"/>
      <c r="P82" s="337"/>
      <c r="Q82" s="337"/>
      <c r="R82" s="337"/>
      <c r="S82" s="1"/>
    </row>
    <row r="83" spans="1:19" ht="148.5" customHeight="1" x14ac:dyDescent="0.25">
      <c r="A83" s="334" t="s">
        <v>157</v>
      </c>
      <c r="B83" s="335"/>
      <c r="C83" s="335"/>
      <c r="D83" s="335"/>
      <c r="E83" s="335"/>
      <c r="F83" s="335"/>
      <c r="G83" s="335"/>
      <c r="H83" s="335"/>
      <c r="I83" s="335"/>
      <c r="J83" s="335"/>
      <c r="K83" s="335"/>
      <c r="L83" s="335"/>
      <c r="M83" s="335"/>
      <c r="N83" s="335"/>
      <c r="O83" s="335"/>
      <c r="P83" s="335"/>
      <c r="Q83" s="335"/>
      <c r="R83" s="336"/>
      <c r="S83" s="1"/>
    </row>
    <row r="84" spans="1:19" ht="33" customHeight="1" x14ac:dyDescent="0.25">
      <c r="A84" s="315" t="s">
        <v>159</v>
      </c>
      <c r="B84" s="315"/>
      <c r="C84" s="315"/>
      <c r="D84" s="315"/>
      <c r="E84" s="315"/>
      <c r="F84" s="315"/>
      <c r="G84" s="315"/>
      <c r="H84" s="315"/>
      <c r="I84" s="315"/>
      <c r="J84" s="315"/>
      <c r="K84" s="315"/>
      <c r="L84" s="315"/>
      <c r="M84" s="315"/>
      <c r="N84" s="315"/>
      <c r="O84" s="315"/>
      <c r="P84" s="315"/>
      <c r="Q84" s="315"/>
      <c r="R84" s="315"/>
      <c r="S84" s="1"/>
    </row>
    <row r="85" spans="1:19" ht="18.75" customHeight="1" x14ac:dyDescent="0.25">
      <c r="A85" s="312" t="s">
        <v>156</v>
      </c>
      <c r="B85" s="313"/>
      <c r="C85" s="313"/>
      <c r="D85" s="313"/>
      <c r="E85" s="313"/>
      <c r="F85" s="313"/>
      <c r="G85" s="313"/>
      <c r="H85" s="313"/>
      <c r="I85" s="313"/>
      <c r="J85" s="313"/>
      <c r="K85" s="313"/>
      <c r="L85" s="313"/>
      <c r="M85" s="313"/>
      <c r="N85" s="313"/>
      <c r="O85" s="313"/>
      <c r="P85" s="313"/>
      <c r="Q85" s="313"/>
      <c r="R85" s="314"/>
      <c r="S85" s="1"/>
    </row>
    <row r="86" spans="1:19" x14ac:dyDescent="0.25">
      <c r="A86" s="248"/>
      <c r="B86" s="248"/>
      <c r="C86" s="249"/>
      <c r="D86" s="250"/>
      <c r="E86" s="251"/>
      <c r="F86" s="251"/>
      <c r="G86" s="251"/>
      <c r="H86" s="251"/>
      <c r="I86" s="251"/>
      <c r="J86" s="251"/>
      <c r="K86" s="251"/>
      <c r="L86" s="251"/>
      <c r="M86" s="251"/>
      <c r="N86" s="251"/>
      <c r="O86" s="251"/>
      <c r="P86" s="251"/>
      <c r="Q86" s="252"/>
      <c r="R86" s="252"/>
      <c r="S86" s="1"/>
    </row>
    <row r="87" spans="1:19" x14ac:dyDescent="0.25">
      <c r="B87" s="253"/>
      <c r="C87" s="253"/>
      <c r="D87" s="253"/>
      <c r="E87" s="253"/>
      <c r="F87" s="253"/>
      <c r="G87" s="253"/>
      <c r="H87" s="253"/>
      <c r="I87" s="253"/>
      <c r="J87" s="253"/>
      <c r="K87" s="253"/>
      <c r="L87" s="253"/>
      <c r="M87" s="253"/>
      <c r="N87" s="253"/>
      <c r="O87" s="253"/>
      <c r="P87" s="253"/>
      <c r="Q87" s="253"/>
      <c r="R87" s="253"/>
      <c r="S87" s="1"/>
    </row>
    <row r="88" spans="1:19" x14ac:dyDescent="0.25">
      <c r="A88" s="8"/>
      <c r="B88" s="8"/>
      <c r="C88" s="9"/>
      <c r="D88" s="10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22"/>
      <c r="P88" s="22"/>
      <c r="Q88" s="18"/>
      <c r="R88" s="18"/>
      <c r="S88" s="1"/>
    </row>
    <row r="89" spans="1:19" x14ac:dyDescent="0.25">
      <c r="A89" s="8"/>
      <c r="B89" s="8"/>
      <c r="C89" s="9"/>
      <c r="D89" s="10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22"/>
      <c r="P89" s="22"/>
      <c r="Q89" s="18"/>
      <c r="R89" s="18"/>
      <c r="S89" s="1"/>
    </row>
    <row r="90" spans="1:19" x14ac:dyDescent="0.25">
      <c r="A90" s="8"/>
      <c r="B90" s="8"/>
      <c r="C90" s="9"/>
      <c r="D90" s="10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22"/>
      <c r="P90" s="22"/>
      <c r="Q90" s="18"/>
      <c r="R90" s="18"/>
      <c r="S90" s="1"/>
    </row>
    <row r="91" spans="1:19" x14ac:dyDescent="0.25">
      <c r="A91" s="8"/>
      <c r="B91" s="8"/>
      <c r="C91" s="9"/>
      <c r="D91" s="10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22"/>
      <c r="P91" s="22"/>
      <c r="Q91" s="18"/>
      <c r="R91" s="18"/>
      <c r="S91" s="1"/>
    </row>
    <row r="92" spans="1:19" x14ac:dyDescent="0.25">
      <c r="A92" s="8"/>
      <c r="B92" s="8"/>
      <c r="C92" s="9"/>
      <c r="D92" s="10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22"/>
      <c r="P92" s="22"/>
      <c r="Q92" s="18"/>
      <c r="R92" s="18"/>
      <c r="S92" s="1"/>
    </row>
    <row r="93" spans="1:19" x14ac:dyDescent="0.25">
      <c r="A93" s="8"/>
      <c r="B93" s="8"/>
      <c r="C93" s="9"/>
      <c r="D93" s="10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22"/>
      <c r="P93" s="22"/>
      <c r="Q93" s="18"/>
      <c r="R93" s="18"/>
      <c r="S93" s="1"/>
    </row>
    <row r="94" spans="1:19" x14ac:dyDescent="0.25">
      <c r="A94" s="8"/>
      <c r="B94" s="8"/>
      <c r="C94" s="9"/>
      <c r="D94" s="10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22"/>
      <c r="P94" s="22"/>
      <c r="Q94" s="18"/>
      <c r="R94" s="18"/>
      <c r="S94" s="1"/>
    </row>
    <row r="95" spans="1:19" x14ac:dyDescent="0.25">
      <c r="A95" s="8"/>
      <c r="B95" s="8"/>
      <c r="C95" s="9"/>
      <c r="D95" s="10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22"/>
      <c r="P95" s="22"/>
      <c r="Q95" s="18"/>
      <c r="R95" s="18"/>
      <c r="S95" s="1"/>
    </row>
    <row r="96" spans="1:19" x14ac:dyDescent="0.25">
      <c r="A96" s="8"/>
      <c r="B96" s="8"/>
      <c r="C96" s="9"/>
      <c r="D96" s="10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22"/>
      <c r="P96" s="22"/>
      <c r="Q96" s="18"/>
      <c r="R96" s="18"/>
      <c r="S96" s="1"/>
    </row>
    <row r="97" spans="1:19" x14ac:dyDescent="0.25">
      <c r="A97" s="8"/>
      <c r="B97" s="8"/>
      <c r="C97" s="9"/>
      <c r="D97" s="10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22"/>
      <c r="P97" s="22"/>
      <c r="Q97" s="18"/>
      <c r="R97" s="18"/>
      <c r="S97" s="1"/>
    </row>
    <row r="98" spans="1:19" x14ac:dyDescent="0.25">
      <c r="A98" s="8"/>
      <c r="B98" s="8"/>
      <c r="C98" s="9"/>
      <c r="D98" s="10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22"/>
      <c r="P98" s="22"/>
      <c r="Q98" s="18"/>
      <c r="R98" s="18"/>
      <c r="S98" s="1"/>
    </row>
    <row r="99" spans="1:19" x14ac:dyDescent="0.25">
      <c r="A99" s="8"/>
      <c r="B99" s="8"/>
      <c r="C99" s="9"/>
      <c r="D99" s="10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22"/>
      <c r="P99" s="22"/>
      <c r="Q99" s="18"/>
      <c r="R99" s="18"/>
      <c r="S99" s="1"/>
    </row>
    <row r="100" spans="1:19" x14ac:dyDescent="0.25">
      <c r="A100" s="8"/>
      <c r="B100" s="8"/>
      <c r="C100" s="9"/>
      <c r="D100" s="10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22"/>
      <c r="P100" s="22"/>
      <c r="Q100" s="18"/>
      <c r="R100" s="18"/>
      <c r="S100" s="1"/>
    </row>
    <row r="101" spans="1:19" x14ac:dyDescent="0.25">
      <c r="A101" s="8"/>
      <c r="B101" s="8"/>
      <c r="C101" s="9"/>
      <c r="D101" s="10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22"/>
      <c r="P101" s="22"/>
      <c r="Q101" s="18"/>
      <c r="R101" s="18"/>
      <c r="S101" s="1"/>
    </row>
    <row r="102" spans="1:19" x14ac:dyDescent="0.25">
      <c r="A102" s="8"/>
      <c r="B102" s="8"/>
      <c r="C102" s="9"/>
      <c r="D102" s="10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22"/>
      <c r="P102" s="22"/>
      <c r="Q102" s="18"/>
      <c r="R102" s="18"/>
      <c r="S102" s="1"/>
    </row>
    <row r="103" spans="1:19" x14ac:dyDescent="0.25">
      <c r="A103" s="8"/>
      <c r="B103" s="8"/>
      <c r="C103" s="9"/>
      <c r="D103" s="10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22"/>
      <c r="P103" s="22"/>
      <c r="Q103" s="18"/>
      <c r="R103" s="18"/>
      <c r="S103" s="1"/>
    </row>
    <row r="104" spans="1:19" x14ac:dyDescent="0.25">
      <c r="A104" s="8"/>
      <c r="B104" s="8"/>
      <c r="C104" s="9"/>
      <c r="D104" s="10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22"/>
      <c r="P104" s="22"/>
      <c r="Q104" s="18"/>
      <c r="R104" s="18"/>
      <c r="S104" s="1"/>
    </row>
    <row r="105" spans="1:19" x14ac:dyDescent="0.25">
      <c r="A105" s="8"/>
      <c r="B105" s="8"/>
      <c r="C105" s="9"/>
      <c r="D105" s="10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22"/>
      <c r="P105" s="22"/>
      <c r="Q105" s="18"/>
      <c r="R105" s="18"/>
      <c r="S105" s="1"/>
    </row>
    <row r="106" spans="1:19" x14ac:dyDescent="0.25">
      <c r="A106" s="8"/>
      <c r="B106" s="8"/>
      <c r="C106" s="9"/>
      <c r="D106" s="10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22"/>
      <c r="P106" s="22"/>
      <c r="Q106" s="18"/>
      <c r="R106" s="18"/>
      <c r="S106" s="1"/>
    </row>
    <row r="107" spans="1:19" x14ac:dyDescent="0.25">
      <c r="A107" s="8"/>
      <c r="B107" s="8"/>
      <c r="C107" s="9"/>
      <c r="D107" s="10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22"/>
      <c r="P107" s="22"/>
      <c r="Q107" s="18"/>
      <c r="R107" s="18"/>
      <c r="S107" s="1"/>
    </row>
    <row r="108" spans="1:19" x14ac:dyDescent="0.25">
      <c r="A108" s="8"/>
      <c r="B108" s="8"/>
      <c r="C108" s="9"/>
      <c r="D108" s="10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22"/>
      <c r="P108" s="22"/>
      <c r="Q108" s="18"/>
      <c r="R108" s="18"/>
      <c r="S108" s="1"/>
    </row>
    <row r="109" spans="1:19" x14ac:dyDescent="0.25">
      <c r="A109" s="8"/>
      <c r="B109" s="8"/>
      <c r="C109" s="9"/>
      <c r="D109" s="10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22"/>
      <c r="P109" s="22"/>
      <c r="Q109" s="18"/>
      <c r="R109" s="18"/>
      <c r="S109" s="1"/>
    </row>
    <row r="110" spans="1:19" x14ac:dyDescent="0.25">
      <c r="A110" s="8"/>
      <c r="B110" s="8"/>
      <c r="C110" s="9"/>
      <c r="D110" s="10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22"/>
      <c r="P110" s="22"/>
      <c r="Q110" s="18"/>
      <c r="R110" s="18"/>
      <c r="S110" s="1"/>
    </row>
    <row r="111" spans="1:19" x14ac:dyDescent="0.25">
      <c r="A111" s="8"/>
      <c r="B111" s="8"/>
      <c r="C111" s="9"/>
      <c r="D111" s="10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22"/>
      <c r="P111" s="22"/>
      <c r="Q111" s="18"/>
      <c r="R111" s="18"/>
      <c r="S111" s="1"/>
    </row>
    <row r="112" spans="1:19" x14ac:dyDescent="0.25">
      <c r="A112" s="8"/>
      <c r="B112" s="8"/>
      <c r="C112" s="9"/>
      <c r="D112" s="10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22"/>
      <c r="P112" s="22"/>
      <c r="Q112" s="18"/>
      <c r="R112" s="18"/>
      <c r="S112" s="1"/>
    </row>
    <row r="113" spans="1:19" x14ac:dyDescent="0.25">
      <c r="A113" s="8"/>
      <c r="B113" s="8"/>
      <c r="C113" s="9"/>
      <c r="D113" s="10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22"/>
      <c r="P113" s="22"/>
      <c r="Q113" s="18"/>
      <c r="R113" s="18"/>
      <c r="S113" s="1"/>
    </row>
    <row r="114" spans="1:19" x14ac:dyDescent="0.25">
      <c r="A114" s="8"/>
      <c r="B114" s="8"/>
      <c r="C114" s="9"/>
      <c r="D114" s="10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22"/>
      <c r="P114" s="22"/>
      <c r="Q114" s="18"/>
      <c r="R114" s="18"/>
      <c r="S114" s="1"/>
    </row>
    <row r="115" spans="1:19" x14ac:dyDescent="0.25">
      <c r="A115" s="8"/>
      <c r="B115" s="8"/>
      <c r="C115" s="9"/>
      <c r="D115" s="10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22"/>
      <c r="P115" s="22"/>
      <c r="Q115" s="18"/>
      <c r="R115" s="18"/>
      <c r="S115" s="1"/>
    </row>
    <row r="116" spans="1:19" x14ac:dyDescent="0.25">
      <c r="A116" s="8"/>
      <c r="B116" s="8"/>
      <c r="C116" s="9"/>
      <c r="D116" s="10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22"/>
      <c r="P116" s="22"/>
      <c r="Q116" s="18"/>
      <c r="R116" s="18"/>
      <c r="S116" s="1"/>
    </row>
    <row r="117" spans="1:19" x14ac:dyDescent="0.25">
      <c r="A117" s="8"/>
      <c r="B117" s="8"/>
      <c r="C117" s="9"/>
      <c r="D117" s="10"/>
      <c r="E117" s="22"/>
      <c r="F117" s="22"/>
      <c r="G117" s="22"/>
      <c r="H117" s="22"/>
      <c r="I117" s="22"/>
      <c r="J117" s="22"/>
      <c r="K117" s="22"/>
      <c r="L117" s="22"/>
      <c r="M117" s="22"/>
      <c r="N117" s="22"/>
      <c r="O117" s="22"/>
      <c r="P117" s="22"/>
      <c r="Q117" s="18"/>
      <c r="R117" s="18"/>
      <c r="S117" s="1"/>
    </row>
    <row r="118" spans="1:19" x14ac:dyDescent="0.25">
      <c r="A118" s="8"/>
      <c r="B118" s="8"/>
      <c r="C118" s="9"/>
      <c r="D118" s="10"/>
      <c r="E118" s="22"/>
      <c r="F118" s="22"/>
      <c r="G118" s="22"/>
      <c r="H118" s="22"/>
      <c r="I118" s="22"/>
      <c r="J118" s="22"/>
      <c r="K118" s="22"/>
      <c r="L118" s="22"/>
      <c r="M118" s="22"/>
      <c r="N118" s="22"/>
      <c r="O118" s="22"/>
      <c r="P118" s="22"/>
      <c r="Q118" s="18"/>
      <c r="R118" s="18"/>
      <c r="S118" s="1"/>
    </row>
    <row r="119" spans="1:19" x14ac:dyDescent="0.25">
      <c r="A119" s="8"/>
      <c r="B119" s="8"/>
      <c r="C119" s="9"/>
      <c r="D119" s="10"/>
      <c r="E119" s="22"/>
      <c r="F119" s="22"/>
      <c r="G119" s="22"/>
      <c r="H119" s="22"/>
      <c r="I119" s="22"/>
      <c r="J119" s="22"/>
      <c r="K119" s="22"/>
      <c r="L119" s="22"/>
      <c r="M119" s="22"/>
      <c r="N119" s="22"/>
      <c r="O119" s="22"/>
      <c r="P119" s="22"/>
      <c r="Q119" s="18"/>
      <c r="R119" s="18"/>
      <c r="S119" s="1"/>
    </row>
    <row r="120" spans="1:19" x14ac:dyDescent="0.25">
      <c r="A120" s="8"/>
      <c r="B120" s="8"/>
      <c r="C120" s="9"/>
      <c r="D120" s="10"/>
      <c r="E120" s="22"/>
      <c r="F120" s="22"/>
      <c r="G120" s="22"/>
      <c r="H120" s="22"/>
      <c r="I120" s="22"/>
      <c r="J120" s="22"/>
      <c r="K120" s="22"/>
      <c r="L120" s="22"/>
      <c r="M120" s="22"/>
      <c r="N120" s="22"/>
      <c r="O120" s="22"/>
      <c r="P120" s="22"/>
      <c r="Q120" s="18"/>
      <c r="R120" s="18"/>
      <c r="S120" s="1"/>
    </row>
    <row r="121" spans="1:19" x14ac:dyDescent="0.25">
      <c r="A121" s="8"/>
      <c r="B121" s="8"/>
      <c r="C121" s="9"/>
      <c r="D121" s="10"/>
      <c r="E121" s="22"/>
      <c r="F121" s="22"/>
      <c r="G121" s="22"/>
      <c r="H121" s="22"/>
      <c r="I121" s="22"/>
      <c r="J121" s="22"/>
      <c r="K121" s="22"/>
      <c r="L121" s="22"/>
      <c r="M121" s="22"/>
      <c r="N121" s="22"/>
      <c r="O121" s="22"/>
      <c r="P121" s="22"/>
      <c r="Q121" s="18"/>
      <c r="R121" s="18"/>
      <c r="S121" s="1"/>
    </row>
    <row r="122" spans="1:19" x14ac:dyDescent="0.25">
      <c r="A122" s="8"/>
      <c r="B122" s="8"/>
      <c r="C122" s="9"/>
      <c r="D122" s="10"/>
      <c r="E122" s="22"/>
      <c r="F122" s="22"/>
      <c r="G122" s="22"/>
      <c r="H122" s="22"/>
      <c r="I122" s="22"/>
      <c r="J122" s="22"/>
      <c r="K122" s="22"/>
      <c r="L122" s="22"/>
      <c r="M122" s="22"/>
      <c r="N122" s="22"/>
      <c r="O122" s="22"/>
      <c r="P122" s="22"/>
      <c r="Q122" s="18"/>
      <c r="R122" s="18"/>
      <c r="S122" s="1"/>
    </row>
    <row r="123" spans="1:19" x14ac:dyDescent="0.25">
      <c r="A123" s="8"/>
      <c r="B123" s="8"/>
      <c r="C123" s="9"/>
      <c r="D123" s="10"/>
      <c r="E123" s="22"/>
      <c r="F123" s="22"/>
      <c r="G123" s="22"/>
      <c r="H123" s="22"/>
      <c r="I123" s="22"/>
      <c r="J123" s="22"/>
      <c r="K123" s="22"/>
      <c r="L123" s="22"/>
      <c r="M123" s="22"/>
      <c r="N123" s="22"/>
      <c r="O123" s="22"/>
      <c r="P123" s="22"/>
      <c r="Q123" s="18"/>
      <c r="R123" s="18"/>
      <c r="S123" s="1"/>
    </row>
    <row r="124" spans="1:19" x14ac:dyDescent="0.25">
      <c r="A124" s="8"/>
      <c r="B124" s="8"/>
      <c r="C124" s="9"/>
      <c r="D124" s="10"/>
      <c r="E124" s="22"/>
      <c r="F124" s="22"/>
      <c r="G124" s="22"/>
      <c r="H124" s="22"/>
      <c r="I124" s="22"/>
      <c r="J124" s="22"/>
      <c r="K124" s="22"/>
      <c r="L124" s="22"/>
      <c r="M124" s="22"/>
      <c r="N124" s="22"/>
      <c r="O124" s="22"/>
      <c r="P124" s="22"/>
      <c r="Q124" s="18"/>
      <c r="R124" s="18"/>
      <c r="S124" s="1"/>
    </row>
    <row r="125" spans="1:19" x14ac:dyDescent="0.25">
      <c r="A125" s="8"/>
      <c r="B125" s="8"/>
      <c r="C125" s="9"/>
      <c r="D125" s="10"/>
      <c r="E125" s="22"/>
      <c r="F125" s="22"/>
      <c r="G125" s="22"/>
      <c r="H125" s="22"/>
      <c r="I125" s="22"/>
      <c r="J125" s="22"/>
      <c r="K125" s="22"/>
      <c r="L125" s="22"/>
      <c r="M125" s="22"/>
      <c r="N125" s="22"/>
      <c r="O125" s="22"/>
      <c r="P125" s="22"/>
      <c r="Q125" s="18"/>
      <c r="R125" s="18"/>
      <c r="S125" s="1"/>
    </row>
    <row r="126" spans="1:19" x14ac:dyDescent="0.25"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23"/>
      <c r="P126" s="23"/>
      <c r="Q126" s="19"/>
      <c r="R126" s="19"/>
    </row>
    <row r="127" spans="1:19" x14ac:dyDescent="0.25">
      <c r="C127" s="1"/>
      <c r="D127" s="1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23"/>
      <c r="P127" s="23"/>
      <c r="Q127" s="19"/>
      <c r="R127" s="19"/>
      <c r="S127" s="1"/>
    </row>
    <row r="128" spans="1:19" x14ac:dyDescent="0.25">
      <c r="C128" s="1"/>
      <c r="D128" s="1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23"/>
      <c r="P128" s="23"/>
      <c r="Q128" s="19"/>
      <c r="R128" s="19"/>
      <c r="S128" s="1"/>
    </row>
    <row r="129" spans="3:19" x14ac:dyDescent="0.25">
      <c r="C129" s="1"/>
      <c r="D129" s="1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23"/>
      <c r="P129" s="23"/>
      <c r="Q129" s="19"/>
      <c r="R129" s="19"/>
      <c r="S129" s="1"/>
    </row>
    <row r="130" spans="3:19" x14ac:dyDescent="0.25">
      <c r="C130" s="1"/>
      <c r="D130" s="1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23"/>
      <c r="P130" s="23"/>
      <c r="Q130" s="19"/>
      <c r="R130" s="19"/>
      <c r="S130" s="1"/>
    </row>
    <row r="131" spans="3:19" x14ac:dyDescent="0.25">
      <c r="C131" s="1"/>
      <c r="D131" s="1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23"/>
      <c r="P131" s="23"/>
      <c r="Q131" s="19"/>
      <c r="R131" s="19"/>
      <c r="S131" s="1"/>
    </row>
    <row r="132" spans="3:19" x14ac:dyDescent="0.25">
      <c r="C132" s="1"/>
      <c r="D132" s="1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23"/>
      <c r="P132" s="23"/>
      <c r="Q132" s="19"/>
      <c r="R132" s="19"/>
      <c r="S132" s="1"/>
    </row>
    <row r="133" spans="3:19" x14ac:dyDescent="0.25">
      <c r="C133" s="1"/>
      <c r="D133" s="1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23"/>
      <c r="P133" s="23"/>
      <c r="Q133" s="19"/>
      <c r="R133" s="19"/>
      <c r="S133" s="1"/>
    </row>
    <row r="134" spans="3:19" x14ac:dyDescent="0.25">
      <c r="C134" s="1"/>
      <c r="D134" s="1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23"/>
      <c r="P134" s="23"/>
      <c r="Q134" s="19"/>
      <c r="R134" s="19"/>
      <c r="S134" s="1"/>
    </row>
    <row r="135" spans="3:19" x14ac:dyDescent="0.25">
      <c r="C135" s="1"/>
      <c r="D135" s="1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23"/>
      <c r="P135" s="23"/>
      <c r="Q135" s="19"/>
      <c r="R135" s="19"/>
      <c r="S135" s="1"/>
    </row>
    <row r="136" spans="3:19" x14ac:dyDescent="0.25">
      <c r="C136" s="1"/>
      <c r="D136" s="1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23"/>
      <c r="P136" s="23"/>
      <c r="Q136" s="19"/>
      <c r="R136" s="19"/>
      <c r="S136" s="1"/>
    </row>
    <row r="137" spans="3:19" x14ac:dyDescent="0.25">
      <c r="C137" s="1"/>
      <c r="D137" s="1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23"/>
      <c r="P137" s="23"/>
      <c r="Q137" s="19"/>
      <c r="R137" s="19"/>
      <c r="S137" s="1"/>
    </row>
    <row r="138" spans="3:19" x14ac:dyDescent="0.25">
      <c r="C138" s="1"/>
      <c r="D138" s="1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23"/>
      <c r="P138" s="23"/>
      <c r="Q138" s="19"/>
      <c r="R138" s="19"/>
      <c r="S138" s="1"/>
    </row>
    <row r="139" spans="3:19" x14ac:dyDescent="0.25">
      <c r="C139" s="1"/>
      <c r="D139" s="1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23"/>
      <c r="P139" s="23"/>
      <c r="Q139" s="19"/>
      <c r="R139" s="19"/>
      <c r="S139" s="1"/>
    </row>
    <row r="140" spans="3:19" x14ac:dyDescent="0.25">
      <c r="C140" s="1"/>
      <c r="D140" s="1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23"/>
      <c r="P140" s="23"/>
      <c r="Q140" s="19"/>
      <c r="R140" s="19"/>
      <c r="S140" s="1"/>
    </row>
    <row r="141" spans="3:19" x14ac:dyDescent="0.25">
      <c r="C141" s="1"/>
      <c r="D141" s="1"/>
      <c r="E141" s="23"/>
      <c r="F141" s="23"/>
      <c r="G141" s="23"/>
      <c r="H141" s="23"/>
      <c r="I141" s="23"/>
      <c r="J141" s="23"/>
      <c r="K141" s="23"/>
      <c r="L141" s="23"/>
      <c r="M141" s="23"/>
      <c r="N141" s="23"/>
      <c r="O141" s="23"/>
      <c r="P141" s="23"/>
      <c r="Q141" s="19"/>
      <c r="R141" s="19"/>
      <c r="S141" s="1"/>
    </row>
    <row r="142" spans="3:19" x14ac:dyDescent="0.25">
      <c r="C142" s="1"/>
      <c r="D142" s="1"/>
      <c r="E142" s="23"/>
      <c r="F142" s="23"/>
      <c r="G142" s="23"/>
      <c r="H142" s="23"/>
      <c r="I142" s="23"/>
      <c r="J142" s="23"/>
      <c r="K142" s="23"/>
      <c r="L142" s="23"/>
      <c r="M142" s="23"/>
      <c r="N142" s="23"/>
      <c r="O142" s="23"/>
      <c r="P142" s="23"/>
      <c r="Q142" s="19"/>
      <c r="R142" s="19"/>
      <c r="S142" s="1"/>
    </row>
    <row r="143" spans="3:19" x14ac:dyDescent="0.25">
      <c r="C143" s="1"/>
      <c r="D143" s="1"/>
      <c r="E143" s="23"/>
      <c r="F143" s="23"/>
      <c r="G143" s="23"/>
      <c r="H143" s="23"/>
      <c r="I143" s="23"/>
      <c r="J143" s="23"/>
      <c r="K143" s="23"/>
      <c r="L143" s="23"/>
      <c r="M143" s="23"/>
      <c r="N143" s="23"/>
      <c r="O143" s="23"/>
      <c r="P143" s="23"/>
      <c r="Q143" s="19"/>
      <c r="R143" s="19"/>
      <c r="S143" s="1"/>
    </row>
    <row r="144" spans="3:19" x14ac:dyDescent="0.25">
      <c r="C144" s="1"/>
      <c r="D144" s="1"/>
      <c r="E144" s="23"/>
      <c r="F144" s="23"/>
      <c r="G144" s="23"/>
      <c r="H144" s="23"/>
      <c r="I144" s="23"/>
      <c r="J144" s="23"/>
      <c r="K144" s="23"/>
      <c r="L144" s="23"/>
      <c r="M144" s="23"/>
      <c r="N144" s="23"/>
      <c r="O144" s="23"/>
      <c r="P144" s="23"/>
      <c r="Q144" s="19"/>
      <c r="R144" s="19"/>
      <c r="S144" s="1"/>
    </row>
    <row r="145" spans="3:19" x14ac:dyDescent="0.25">
      <c r="C145" s="1"/>
      <c r="D145" s="1"/>
      <c r="E145" s="23"/>
      <c r="F145" s="23"/>
      <c r="G145" s="23"/>
      <c r="H145" s="23"/>
      <c r="I145" s="23"/>
      <c r="J145" s="23"/>
      <c r="K145" s="23"/>
      <c r="L145" s="23"/>
      <c r="M145" s="23"/>
      <c r="N145" s="23"/>
      <c r="O145" s="23"/>
      <c r="P145" s="23"/>
      <c r="Q145" s="19"/>
      <c r="R145" s="19"/>
      <c r="S145" s="1"/>
    </row>
    <row r="146" spans="3:19" x14ac:dyDescent="0.25">
      <c r="C146" s="1"/>
      <c r="D146" s="1"/>
      <c r="E146" s="23"/>
      <c r="F146" s="23"/>
      <c r="G146" s="23"/>
      <c r="H146" s="23"/>
      <c r="I146" s="23"/>
      <c r="J146" s="23"/>
      <c r="K146" s="23"/>
      <c r="L146" s="23"/>
      <c r="M146" s="23"/>
      <c r="N146" s="23"/>
      <c r="O146" s="23"/>
      <c r="P146" s="23"/>
      <c r="Q146" s="19"/>
      <c r="R146" s="19"/>
      <c r="S146" s="1"/>
    </row>
    <row r="147" spans="3:19" x14ac:dyDescent="0.25">
      <c r="C147" s="1"/>
      <c r="D147" s="1"/>
      <c r="E147" s="23"/>
      <c r="F147" s="23"/>
      <c r="G147" s="23"/>
      <c r="H147" s="23"/>
      <c r="I147" s="23"/>
      <c r="J147" s="23"/>
      <c r="K147" s="23"/>
      <c r="L147" s="23"/>
      <c r="M147" s="23"/>
      <c r="N147" s="23"/>
      <c r="O147" s="23"/>
      <c r="P147" s="23"/>
      <c r="Q147" s="19"/>
      <c r="R147" s="19"/>
      <c r="S147" s="1"/>
    </row>
    <row r="148" spans="3:19" x14ac:dyDescent="0.25">
      <c r="C148" s="1"/>
      <c r="D148" s="1"/>
      <c r="E148" s="23"/>
      <c r="F148" s="23"/>
      <c r="G148" s="23"/>
      <c r="H148" s="23"/>
      <c r="I148" s="23"/>
      <c r="J148" s="23"/>
      <c r="K148" s="23"/>
      <c r="L148" s="23"/>
      <c r="M148" s="23"/>
      <c r="N148" s="23"/>
      <c r="O148" s="23"/>
      <c r="P148" s="23"/>
      <c r="Q148" s="19"/>
      <c r="R148" s="19"/>
      <c r="S148" s="1"/>
    </row>
    <row r="149" spans="3:19" x14ac:dyDescent="0.25">
      <c r="C149" s="1"/>
      <c r="D149" s="1"/>
      <c r="E149" s="23"/>
      <c r="F149" s="23"/>
      <c r="G149" s="23"/>
      <c r="H149" s="23"/>
      <c r="I149" s="23"/>
      <c r="J149" s="23"/>
      <c r="K149" s="23"/>
      <c r="L149" s="23"/>
      <c r="M149" s="23"/>
      <c r="N149" s="23"/>
      <c r="O149" s="23"/>
      <c r="P149" s="23"/>
      <c r="Q149" s="19"/>
      <c r="R149" s="19"/>
      <c r="S149" s="1"/>
    </row>
  </sheetData>
  <sheetProtection formatCells="0" formatColumns="0" formatRows="0" insertRows="0" selectLockedCells="1" autoFilter="0" pivotTables="0"/>
  <protectedRanges>
    <protectedRange sqref="R25:R29 R34:R38 R40:R44 R49:R51 R53 R17:R23 R62:R64 R56:R59" name="Rozsah4"/>
    <protectedRange sqref="A19:A29 A34:A38 A40:A44" name="Rozsah3"/>
    <protectedRange sqref="D37:E38 D17:E23 D25:E29" name="Rozsah2"/>
    <protectedRange sqref="C28:C29 C17:C23" name="Rozsah1"/>
  </protectedRanges>
  <dataConsolidate/>
  <mergeCells count="26">
    <mergeCell ref="A81:R81"/>
    <mergeCell ref="A5:R5"/>
    <mergeCell ref="A79:R79"/>
    <mergeCell ref="B31:P31"/>
    <mergeCell ref="A69:R71"/>
    <mergeCell ref="A77:R77"/>
    <mergeCell ref="C10:D10"/>
    <mergeCell ref="A52:E52"/>
    <mergeCell ref="A65:G65"/>
    <mergeCell ref="A59:R59"/>
    <mergeCell ref="A85:R85"/>
    <mergeCell ref="A84:R84"/>
    <mergeCell ref="A2:R2"/>
    <mergeCell ref="B7:R7"/>
    <mergeCell ref="B8:R8"/>
    <mergeCell ref="A78:R78"/>
    <mergeCell ref="A30:E30"/>
    <mergeCell ref="A45:E45"/>
    <mergeCell ref="A66:E66"/>
    <mergeCell ref="A67:E67"/>
    <mergeCell ref="A76:Q76"/>
    <mergeCell ref="A46:E46"/>
    <mergeCell ref="B9:R9"/>
    <mergeCell ref="A83:R83"/>
    <mergeCell ref="A80:R80"/>
    <mergeCell ref="A82:R82"/>
  </mergeCells>
  <conditionalFormatting sqref="H17:H23 H25:H29 H34:H38 H40:H44">
    <cfRule type="cellIs" dxfId="8" priority="5" stopIfTrue="1" operator="greaterThan">
      <formula>$G17</formula>
    </cfRule>
  </conditionalFormatting>
  <conditionalFormatting sqref="H49:H51">
    <cfRule type="cellIs" dxfId="7" priority="2" stopIfTrue="1" operator="greaterThan">
      <formula>$G49</formula>
    </cfRule>
  </conditionalFormatting>
  <dataValidations xWindow="657" yWindow="367" count="22">
    <dataValidation operator="lessThanOrEqual" allowBlank="1" showInputMessage="1" showErrorMessage="1" errorTitle="Upozornenie" error="Prekročili ste stanovený finančný limit - max. suma pre jeden dočasný pútač je 920 €" promptTitle="Limit" sqref="E49"/>
    <dataValidation operator="lessThanOrEqual" allowBlank="1" showInputMessage="1" showErrorMessage="1" error="Prekročili ste finančný limit pre 1 kus stálej tabule - max. suma za 1 kus stálej tabule je 500 EUR." sqref="E50"/>
    <dataValidation operator="lessThanOrEqual" allowBlank="1" showInputMessage="1" showErrorMessage="1" error="Prekročili ste finančný limit pre 1 kus plagátu - max. suma za 1 kus plagátu je 30 EUR" sqref="E51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Q49:Q51 Q40:Q44 Q34:Q38 Q25:Q29 Q17:Q23"/>
    <dataValidation allowBlank="1" showInputMessage="1" showErrorMessage="1" prompt="Musí byť v súlade s finančnými a percentuálnymi limtmi uvedenými v Príručke OPII k oprávnenosti výdavkov" sqref="Q32 Q55 R13 R54 Q61 R60"/>
    <dataValidation type="custom" allowBlank="1" showInputMessage="1" showErrorMessage="1" sqref="S24">
      <formula1>SUM(S19:S23)</formula1>
    </dataValidation>
    <dataValidation allowBlank="1" showInputMessage="1" showErrorMessage="1" prompt="Vložte príslušné % miery finančnej medzery matematicky zaokrúhlené na štyri desatinné miesta." sqref="B10"/>
    <dataValidation allowBlank="1" showInputMessage="1" showErrorMessage="1" prompt="Suma nesmie byť vyššia ako &quot;Cena celkom s DPH&quot;_x000a_Uviesť matematicky zaokrúhlené na dve desatinné miesta." sqref="H49:H51 H19:H23 H25:H29 H34:H38 H40:H44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A47:P47 B15:P15 B8:R8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6:C57 C62"/>
    <dataValidation allowBlank="1" showInputMessage="1" showErrorMessage="1" prompt="Uvádzajte matematicky zaokrúhlené na dve desatinné miesta." sqref="G58 G63:G64"/>
    <dataValidation allowBlank="1" showInputMessage="1" showErrorMessage="1" prompt="vložte príslušné % NFP podľa bodu 1.4 Vyzvania (súčet EU+ŠR)" sqref="E10"/>
    <dataValidation allowBlank="1" showInputMessage="1" showErrorMessage="1" prompt="vložte príslušné % zdroja EÚ podľa bodu 1.4 Vyzvania" sqref="G10"/>
    <dataValidation allowBlank="1" showInputMessage="1" showErrorMessage="1" prompt="vložte príslušné % zdroja ŠR podľa bodu 1.4 Vyzvania" sqref="I10"/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Q45">
      <formula1>$F$3:$F$8</formula1>
    </dataValidation>
    <dataValidation allowBlank="1" showInputMessage="1" showErrorMessage="1" prompt="Bunka je prednastavená na 20% DPH. Ak sa upaltňuje iná sadzba DPH, zmeňte vzorec." sqref="G49:G51 G34:G38 G40:G44"/>
    <dataValidation allowBlank="1" showInputMessage="1" showErrorMessage="1" prompt="Všetky riadky označené modrým písmom slúžia ako príklad vyplnenia rozpočtu projektu. V ŽoNFP ich odstráňte a vypĺňajte len riadky označené čiernym písmom." sqref="A17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54 A60"/>
    <dataValidation allowBlank="1" showInputMessage="1" showErrorMessage="1" prompt="Bunka je prednastavená na 20% DPH. Ak sa uplatňuje iná sadzba DPH, zmeňte vzorec." sqref="G19:G23 G25:G29"/>
    <dataValidation allowBlank="1" showInputMessage="1" showErrorMessage="1" prompt="vložte príslušné % vlastných zdrojov prijímateľa podľa bodu 1.4 Vyzvania" sqref="O10"/>
    <dataValidation type="custom" allowBlank="1" showInputMessage="1" showErrorMessage="1" sqref="S25:S27">
      <formula1>SUM(S23:S23)</formula1>
    </dataValidation>
    <dataValidation type="custom" allowBlank="1" showInputMessage="1" showErrorMessage="1" sqref="S28">
      <formula1>SUM(S24:S24)</formula1>
    </dataValidation>
  </dataValidations>
  <pageMargins left="0.39370078740157483" right="0.39370078740157483" top="0.55118110236220474" bottom="0.55118110236220474" header="0.31496062992125984" footer="0.31496062992125984"/>
  <pageSetup paperSize="9" scale="46" fitToHeight="0" orientation="landscape" r:id="rId1"/>
  <headerFooter>
    <oddHeader>&amp;CPríloha č. 1a PpŽ - Podporná dokumentácia k oprávnenosti výdavkov, časť a) Podrobný rozpočet projektu</oddHeader>
  </headerFooter>
  <rowBreaks count="1" manualBreakCount="1">
    <brk id="67" max="16" man="1"/>
  </rowBreaks>
  <ignoredErrors>
    <ignoredError sqref="A14:E14 H14 N55:R55 A55:L55" numberStoredAsText="1"/>
    <ignoredError sqref="F17:F18 F28:G29 F37:G38 F43:G46 F49:G52 N66:P67 N56:O56 N45:P46 N52:P52 P65 N30:P30 N63:O65 N57 F22:G23 N17:O19 N28:O29 N43:O44 N49:O51 G17:G19 N22:O25 F25:G25 N34:O34 F34:G34 N37:O40 F40:G40 N58:O58 I37:L40 I34:L34 I22:L25 I43:L44 I28:L29 J19:L19 H63:L65 F30:L30 K18:L18 K17:L17 I49:L52 H45:L46 H56:L58 F66:L67" unlockedFormula="1"/>
    <ignoredError sqref="O57" formula="1" unlockedFormula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xWindow="657" yWindow="367" count="11">
        <x14:dataValidation type="list" allowBlank="1" showInputMessage="1" showErrorMessage="1">
          <x14:formula1>
            <xm:f>Zdroj!$G$3:$G$4</xm:f>
          </x14:formula1>
          <xm:sqref>Q10</xm:sqref>
        </x14:dataValidation>
        <x14:dataValidation type="list" allowBlank="1" showInputMessage="1" showErrorMessage="1">
          <x14:formula1>
            <xm:f>Zdroj!$H$3:$H$5</xm:f>
          </x14:formula1>
          <xm:sqref>B49:B51</xm:sqref>
        </x14:dataValidation>
        <x14:dataValidation type="list" allowBlank="1" showErrorMessage="1" prompt="_x000a_">
          <x14:formula1>
            <xm:f>Zdroj!$D$3:$D$15</xm:f>
          </x14:formula1>
          <xm:sqref>B25:B29 B40:B44 B34:B38 B17:B23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R25:R29 R34:R38 R40:R44 R49:R51 R17:R23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R56:R58</xm:sqref>
        </x14:dataValidation>
        <x14:dataValidation type="list" allowBlank="1" showInputMessage="1" showErrorMessage="1">
          <x14:formula1>
            <xm:f>Zdroj!$C$3:$C$8</xm:f>
          </x14:formula1>
          <xm:sqref>B9:R9</xm:sqref>
        </x14:dataValidation>
        <x14:dataValidation type="list" allowBlank="1" showInputMessage="1" showErrorMessage="1">
          <x14:formula1>
            <xm:f>Zdroj!$B$3:$B$22</xm:f>
          </x14:formula1>
          <xm:sqref>B7:R7</xm:sqref>
        </x14:dataValidation>
        <x14:dataValidation type="list" allowBlank="1" showInputMessage="1" showErrorMessage="1">
          <x14:formula1>
            <xm:f>Zdroj!$I$3</xm:f>
          </x14:formula1>
          <xm:sqref>B56:B58</xm:sqref>
        </x14:dataValidation>
        <x14:dataValidation type="list" allowBlank="1" showInputMessage="1" showErrorMessage="1">
          <x14:formula1>
            <xm:f>Zdroj!$F$3:$F$8</xm:f>
          </x14:formula1>
          <xm:sqref>A56:A58 A62:A64</xm:sqref>
        </x14:dataValidation>
        <x14:dataValidation type="list" allowBlank="1" showInputMessage="1" showErrorMessage="1">
          <x14:formula1>
            <xm:f>Zdroj!$I$4</xm:f>
          </x14:formula1>
          <xm:sqref>B62:B64</xm:sqref>
        </x14:dataValidation>
        <x14:dataValidation type="list" allowBlank="1" showInputMessage="1" showErrorMessage="1" prompt="Z roletového menu vyberte príslušný spôsob stanovenia výšky výdavku. ">
          <x14:formula1>
            <xm:f>Zdroj!$K$3:$K$5</xm:f>
          </x14:formula1>
          <xm:sqref>R62:R64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</sheetPr>
  <dimension ref="A1:V140"/>
  <sheetViews>
    <sheetView topLeftCell="A4" zoomScale="70" zoomScaleNormal="70" zoomScalePageLayoutView="80" workbookViewId="0">
      <pane ySplit="11" topLeftCell="A30" activePane="bottomLeft" state="frozen"/>
      <selection activeCell="A4" sqref="A4"/>
      <selection pane="bottomLeft" activeCell="Q33" sqref="Q33"/>
    </sheetView>
  </sheetViews>
  <sheetFormatPr defaultRowHeight="15" x14ac:dyDescent="0.25"/>
  <cols>
    <col min="1" max="1" width="29.5703125" style="1" customWidth="1"/>
    <col min="2" max="2" width="16.85546875" style="1" customWidth="1"/>
    <col min="3" max="3" width="11.28515625" style="2" bestFit="1" customWidth="1"/>
    <col min="4" max="4" width="9" style="3" customWidth="1"/>
    <col min="5" max="14" width="20.7109375" style="3" customWidth="1"/>
    <col min="15" max="16" width="30.7109375" style="1" customWidth="1"/>
    <col min="17" max="36" width="9.140625" style="1" customWidth="1"/>
    <col min="37" max="16384" width="9.140625" style="1"/>
  </cols>
  <sheetData>
    <row r="1" spans="1:22" x14ac:dyDescent="0.25">
      <c r="A1" s="8"/>
      <c r="B1" s="8"/>
      <c r="C1" s="9"/>
      <c r="D1" s="10"/>
      <c r="E1" s="10"/>
      <c r="F1" s="10"/>
      <c r="G1" s="10"/>
      <c r="H1" s="10"/>
      <c r="I1" s="10"/>
      <c r="J1" s="10"/>
      <c r="K1" s="10"/>
      <c r="L1" s="10"/>
      <c r="M1" s="10"/>
      <c r="N1" s="10"/>
      <c r="O1" s="8"/>
      <c r="P1" s="8"/>
      <c r="Q1" s="19"/>
      <c r="R1" s="19"/>
      <c r="S1" s="19"/>
      <c r="T1" s="19"/>
      <c r="U1" s="19"/>
      <c r="V1" s="19"/>
    </row>
    <row r="2" spans="1:22" x14ac:dyDescent="0.25">
      <c r="A2" s="316"/>
      <c r="B2" s="316"/>
      <c r="C2" s="316"/>
      <c r="D2" s="316"/>
      <c r="E2" s="316"/>
      <c r="F2" s="316"/>
      <c r="G2" s="316"/>
      <c r="H2" s="316"/>
      <c r="I2" s="316"/>
      <c r="J2" s="316"/>
      <c r="K2" s="316"/>
      <c r="L2" s="316"/>
      <c r="M2" s="316"/>
      <c r="N2" s="316"/>
      <c r="O2" s="316"/>
      <c r="P2" s="316"/>
      <c r="Q2" s="19"/>
      <c r="R2" s="19"/>
      <c r="S2" s="19"/>
      <c r="T2" s="19"/>
      <c r="U2" s="19"/>
      <c r="V2" s="19"/>
    </row>
    <row r="3" spans="1:22" x14ac:dyDescent="0.25">
      <c r="A3" s="8"/>
      <c r="B3" s="8"/>
      <c r="C3" s="9"/>
      <c r="D3" s="10"/>
      <c r="E3" s="10"/>
      <c r="F3" s="22"/>
      <c r="G3" s="10"/>
      <c r="H3" s="10"/>
      <c r="I3" s="10"/>
      <c r="J3" s="10"/>
      <c r="K3" s="10"/>
      <c r="L3" s="10"/>
      <c r="M3" s="10"/>
      <c r="N3" s="10"/>
      <c r="O3" s="8"/>
      <c r="P3" s="8"/>
      <c r="Q3" s="19"/>
      <c r="R3" s="19"/>
      <c r="S3" s="19"/>
      <c r="T3" s="19"/>
      <c r="U3" s="19"/>
      <c r="V3" s="19"/>
    </row>
    <row r="4" spans="1:22" x14ac:dyDescent="0.25">
      <c r="A4" s="11"/>
      <c r="B4" s="11"/>
      <c r="C4" s="24"/>
      <c r="D4" s="11"/>
      <c r="E4" s="11"/>
      <c r="F4" s="11"/>
      <c r="G4" s="11"/>
      <c r="H4" s="11"/>
      <c r="I4" s="11"/>
      <c r="J4" s="11"/>
      <c r="K4" s="11"/>
      <c r="L4" s="11"/>
      <c r="M4" s="11"/>
      <c r="N4" s="11"/>
      <c r="O4" s="11"/>
      <c r="P4" s="8"/>
      <c r="Q4" s="19"/>
      <c r="R4" s="19"/>
      <c r="S4" s="19"/>
      <c r="T4" s="19"/>
      <c r="U4" s="19"/>
      <c r="V4" s="19"/>
    </row>
    <row r="5" spans="1:22" ht="23.25" x14ac:dyDescent="0.35">
      <c r="A5" s="338" t="s">
        <v>203</v>
      </c>
      <c r="B5" s="338"/>
      <c r="C5" s="338"/>
      <c r="D5" s="338"/>
      <c r="E5" s="338"/>
      <c r="F5" s="338"/>
      <c r="G5" s="338"/>
      <c r="H5" s="338"/>
      <c r="I5" s="338"/>
      <c r="J5" s="338"/>
      <c r="K5" s="338"/>
      <c r="L5" s="338"/>
      <c r="M5" s="338"/>
      <c r="N5" s="338"/>
      <c r="O5" s="338"/>
      <c r="P5" s="338"/>
      <c r="Q5" s="19"/>
      <c r="R5" s="19"/>
      <c r="S5" s="19"/>
      <c r="T5" s="19"/>
      <c r="U5" s="19"/>
      <c r="V5" s="19"/>
    </row>
    <row r="6" spans="1:22" ht="15" customHeight="1" thickBot="1" x14ac:dyDescent="0.35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8"/>
      <c r="Q6" s="19"/>
      <c r="R6" s="19"/>
      <c r="S6" s="19"/>
      <c r="T6" s="19"/>
      <c r="U6" s="19"/>
      <c r="V6" s="19"/>
    </row>
    <row r="7" spans="1:22" ht="20.25" customHeight="1" x14ac:dyDescent="0.25">
      <c r="A7" s="205" t="s">
        <v>0</v>
      </c>
      <c r="B7" s="318"/>
      <c r="C7" s="318"/>
      <c r="D7" s="318"/>
      <c r="E7" s="318"/>
      <c r="F7" s="318"/>
      <c r="G7" s="318"/>
      <c r="H7" s="318"/>
      <c r="I7" s="318"/>
      <c r="J7" s="318"/>
      <c r="K7" s="318"/>
      <c r="L7" s="318"/>
      <c r="M7" s="318"/>
      <c r="N7" s="318"/>
      <c r="O7" s="318"/>
      <c r="P7" s="319"/>
      <c r="Q7" s="19"/>
      <c r="R7" s="19"/>
      <c r="S7" s="19"/>
      <c r="T7" s="19"/>
      <c r="U7" s="19"/>
      <c r="V7" s="19"/>
    </row>
    <row r="8" spans="1:22" x14ac:dyDescent="0.25">
      <c r="A8" s="206" t="s">
        <v>1</v>
      </c>
      <c r="B8" s="352"/>
      <c r="C8" s="353"/>
      <c r="D8" s="353"/>
      <c r="E8" s="353"/>
      <c r="F8" s="353"/>
      <c r="G8" s="353"/>
      <c r="H8" s="353"/>
      <c r="I8" s="353"/>
      <c r="J8" s="353"/>
      <c r="K8" s="353"/>
      <c r="L8" s="353"/>
      <c r="M8" s="353"/>
      <c r="N8" s="353"/>
      <c r="O8" s="353"/>
      <c r="P8" s="354"/>
      <c r="Q8" s="19"/>
      <c r="R8" s="19"/>
      <c r="S8" s="19"/>
      <c r="T8" s="19"/>
      <c r="U8" s="19"/>
      <c r="V8" s="19"/>
    </row>
    <row r="9" spans="1:22" ht="20.25" customHeight="1" x14ac:dyDescent="0.25">
      <c r="A9" s="200" t="s">
        <v>27</v>
      </c>
      <c r="B9" s="351"/>
      <c r="C9" s="332"/>
      <c r="D9" s="332"/>
      <c r="E9" s="332"/>
      <c r="F9" s="332"/>
      <c r="G9" s="332"/>
      <c r="H9" s="332"/>
      <c r="I9" s="332"/>
      <c r="J9" s="332"/>
      <c r="K9" s="332"/>
      <c r="L9" s="332"/>
      <c r="M9" s="332"/>
      <c r="N9" s="332"/>
      <c r="O9" s="332"/>
      <c r="P9" s="333"/>
      <c r="Q9" s="19"/>
      <c r="R9" s="19"/>
      <c r="S9" s="19"/>
      <c r="T9" s="19"/>
      <c r="U9" s="19"/>
      <c r="V9" s="19"/>
    </row>
    <row r="10" spans="1:22" s="171" customFormat="1" ht="43.5" customHeight="1" thickBot="1" x14ac:dyDescent="0.3">
      <c r="A10" s="196" t="s">
        <v>77</v>
      </c>
      <c r="B10" s="204"/>
      <c r="C10" s="344" t="s">
        <v>129</v>
      </c>
      <c r="D10" s="355"/>
      <c r="E10" s="172"/>
      <c r="F10" s="207" t="s">
        <v>130</v>
      </c>
      <c r="G10" s="203"/>
      <c r="H10" s="207" t="s">
        <v>131</v>
      </c>
      <c r="I10" s="201"/>
      <c r="J10" s="311" t="s">
        <v>200</v>
      </c>
      <c r="K10" s="310"/>
      <c r="L10" s="202"/>
      <c r="M10" s="202"/>
      <c r="N10" s="168" t="s">
        <v>162</v>
      </c>
      <c r="O10" s="262"/>
      <c r="P10" s="257">
        <f>IF($O$10="ÁNO",G59-F59,0)</f>
        <v>0</v>
      </c>
      <c r="Q10" s="19"/>
      <c r="R10" s="19"/>
      <c r="S10" s="19"/>
      <c r="T10" s="19"/>
      <c r="U10" s="19"/>
      <c r="V10" s="19"/>
    </row>
    <row r="11" spans="1:22" x14ac:dyDescent="0.25">
      <c r="B11" s="243"/>
      <c r="C11" s="244"/>
      <c r="D11" s="238"/>
      <c r="E11" s="238"/>
      <c r="F11" s="243"/>
      <c r="G11" s="14"/>
      <c r="H11" s="14"/>
      <c r="I11" s="14"/>
      <c r="J11" s="14"/>
      <c r="K11" s="14"/>
      <c r="L11" s="14"/>
      <c r="M11" s="14"/>
      <c r="N11" s="14"/>
      <c r="O11" s="166"/>
      <c r="P11" s="8"/>
      <c r="Q11" s="19"/>
      <c r="R11" s="19"/>
      <c r="S11" s="19"/>
      <c r="T11" s="19"/>
      <c r="U11" s="19"/>
      <c r="V11" s="19"/>
    </row>
    <row r="12" spans="1:22" ht="15.75" thickBot="1" x14ac:dyDescent="0.3">
      <c r="B12" s="245"/>
      <c r="C12" s="246"/>
      <c r="D12" s="23"/>
      <c r="E12" s="23"/>
      <c r="F12" s="247"/>
      <c r="O12" s="36"/>
      <c r="Q12" s="19"/>
      <c r="R12" s="19"/>
      <c r="S12" s="19"/>
      <c r="T12" s="19"/>
      <c r="U12" s="19"/>
      <c r="V12" s="19"/>
    </row>
    <row r="13" spans="1:22" ht="75" customHeight="1" x14ac:dyDescent="0.25">
      <c r="A13" s="208" t="s">
        <v>2</v>
      </c>
      <c r="B13" s="111" t="s">
        <v>5</v>
      </c>
      <c r="C13" s="111" t="s">
        <v>3</v>
      </c>
      <c r="D13" s="111" t="s">
        <v>142</v>
      </c>
      <c r="E13" s="111" t="s">
        <v>109</v>
      </c>
      <c r="F13" s="111" t="s">
        <v>108</v>
      </c>
      <c r="G13" s="111" t="s">
        <v>107</v>
      </c>
      <c r="H13" s="209" t="s">
        <v>169</v>
      </c>
      <c r="I13" s="111" t="s">
        <v>118</v>
      </c>
      <c r="J13" s="210" t="s">
        <v>123</v>
      </c>
      <c r="K13" s="210" t="s">
        <v>124</v>
      </c>
      <c r="L13" s="210" t="s">
        <v>198</v>
      </c>
      <c r="M13" s="210" t="s">
        <v>125</v>
      </c>
      <c r="N13" s="111" t="s">
        <v>172</v>
      </c>
      <c r="O13" s="111" t="s">
        <v>152</v>
      </c>
      <c r="P13" s="211" t="s">
        <v>153</v>
      </c>
      <c r="Q13" s="19"/>
      <c r="R13" s="19"/>
      <c r="S13" s="19"/>
      <c r="T13" s="19"/>
      <c r="U13" s="19"/>
      <c r="V13" s="19"/>
    </row>
    <row r="14" spans="1:22" s="39" customFormat="1" ht="34.5" customHeight="1" thickBot="1" x14ac:dyDescent="0.3">
      <c r="A14" s="128" t="s">
        <v>80</v>
      </c>
      <c r="B14" s="129" t="s">
        <v>81</v>
      </c>
      <c r="C14" s="129" t="s">
        <v>82</v>
      </c>
      <c r="D14" s="129" t="s">
        <v>83</v>
      </c>
      <c r="E14" s="129" t="s">
        <v>84</v>
      </c>
      <c r="F14" s="129" t="s">
        <v>88</v>
      </c>
      <c r="G14" s="129" t="s">
        <v>89</v>
      </c>
      <c r="H14" s="197" t="s">
        <v>85</v>
      </c>
      <c r="I14" s="129" t="s">
        <v>132</v>
      </c>
      <c r="J14" s="188" t="s">
        <v>133</v>
      </c>
      <c r="K14" s="188" t="s">
        <v>134</v>
      </c>
      <c r="L14" s="188" t="s">
        <v>201</v>
      </c>
      <c r="M14" s="188" t="s">
        <v>135</v>
      </c>
      <c r="N14" s="267" t="s">
        <v>173</v>
      </c>
      <c r="O14" s="129" t="s">
        <v>139</v>
      </c>
      <c r="P14" s="130" t="s">
        <v>140</v>
      </c>
      <c r="Q14" s="38"/>
      <c r="R14" s="38"/>
      <c r="S14" s="38"/>
      <c r="T14" s="38"/>
      <c r="U14" s="38"/>
      <c r="V14" s="38"/>
    </row>
    <row r="15" spans="1:22" ht="24.75" customHeight="1" x14ac:dyDescent="0.25">
      <c r="A15" s="87" t="s">
        <v>44</v>
      </c>
      <c r="B15" s="285" t="s">
        <v>69</v>
      </c>
      <c r="C15" s="291"/>
      <c r="D15" s="291"/>
      <c r="E15" s="291"/>
      <c r="F15" s="291"/>
      <c r="G15" s="291"/>
      <c r="H15" s="291"/>
      <c r="I15" s="291"/>
      <c r="J15" s="291"/>
      <c r="K15" s="291"/>
      <c r="L15" s="291"/>
      <c r="M15" s="291"/>
      <c r="N15" s="291"/>
      <c r="O15" s="292"/>
      <c r="P15" s="293"/>
      <c r="Q15" s="19"/>
      <c r="R15" s="19"/>
      <c r="S15" s="19"/>
      <c r="T15" s="19"/>
      <c r="U15" s="19"/>
      <c r="V15" s="19"/>
    </row>
    <row r="16" spans="1:22" ht="18.75" customHeight="1" x14ac:dyDescent="0.25">
      <c r="A16" s="44" t="s">
        <v>70</v>
      </c>
      <c r="B16" s="290" t="s">
        <v>191</v>
      </c>
      <c r="C16" s="294"/>
      <c r="D16" s="294"/>
      <c r="E16" s="294"/>
      <c r="F16" s="294"/>
      <c r="G16" s="294"/>
      <c r="H16" s="294"/>
      <c r="I16" s="294"/>
      <c r="J16" s="294"/>
      <c r="K16" s="294"/>
      <c r="L16" s="294"/>
      <c r="M16" s="294"/>
      <c r="N16" s="294"/>
      <c r="O16" s="295"/>
      <c r="P16" s="296"/>
      <c r="Q16" s="19"/>
      <c r="R16" s="19"/>
      <c r="S16" s="19"/>
      <c r="T16" s="19"/>
      <c r="U16" s="19"/>
      <c r="V16" s="19"/>
    </row>
    <row r="17" spans="1:22" ht="15.75" x14ac:dyDescent="0.25">
      <c r="A17" s="117" t="s">
        <v>92</v>
      </c>
      <c r="B17" s="118" t="s">
        <v>7</v>
      </c>
      <c r="C17" s="116" t="s">
        <v>93</v>
      </c>
      <c r="D17" s="119">
        <v>1</v>
      </c>
      <c r="E17" s="120">
        <v>32000000</v>
      </c>
      <c r="F17" s="121">
        <f>ROUND(D17*E17,2)</f>
        <v>32000000</v>
      </c>
      <c r="G17" s="182">
        <f>ROUND(F17*1.2,2)</f>
        <v>38400000</v>
      </c>
      <c r="H17" s="123">
        <v>10000000</v>
      </c>
      <c r="I17" s="184">
        <f>ROUND(H17*$B$10,2)</f>
        <v>0</v>
      </c>
      <c r="J17" s="189">
        <f>ROUND(H17*$E$10,2)</f>
        <v>0</v>
      </c>
      <c r="K17" s="189">
        <f>ROUND(H17*$G$10,2)</f>
        <v>0</v>
      </c>
      <c r="L17" s="189">
        <f>ROUND(H17*$K$10,2)</f>
        <v>0</v>
      </c>
      <c r="M17" s="189">
        <f>ROUND(H17*$I$10,2)</f>
        <v>0</v>
      </c>
      <c r="N17" s="123">
        <f>F17-H17</f>
        <v>22000000</v>
      </c>
      <c r="O17" s="69"/>
      <c r="P17" s="70"/>
      <c r="Q17" s="19"/>
      <c r="R17" s="19"/>
      <c r="S17" s="19"/>
      <c r="T17" s="19"/>
      <c r="U17" s="19"/>
      <c r="V17" s="19"/>
    </row>
    <row r="18" spans="1:22" ht="15.75" x14ac:dyDescent="0.25">
      <c r="A18" s="117" t="s">
        <v>92</v>
      </c>
      <c r="B18" s="118" t="s">
        <v>7</v>
      </c>
      <c r="C18" s="116" t="s">
        <v>93</v>
      </c>
      <c r="D18" s="119">
        <v>1</v>
      </c>
      <c r="E18" s="124">
        <v>32000000</v>
      </c>
      <c r="F18" s="121">
        <f>ROUND(D18*E18,2)</f>
        <v>32000000</v>
      </c>
      <c r="G18" s="182">
        <f t="shared" ref="G18:G25" si="0">ROUND(F18*1.2,2)</f>
        <v>38400000</v>
      </c>
      <c r="H18" s="123">
        <v>38400000</v>
      </c>
      <c r="I18" s="184">
        <f t="shared" ref="I18" si="1">ROUND(H18*$B$10,2)</f>
        <v>0</v>
      </c>
      <c r="J18" s="189">
        <f>ROUND(H18*$E$10,2)</f>
        <v>0</v>
      </c>
      <c r="K18" s="189">
        <f>ROUND(H18*$G$10,2)</f>
        <v>0</v>
      </c>
      <c r="L18" s="189">
        <f t="shared" ref="L18:L26" si="2">ROUND(H18*$K$10,2)</f>
        <v>0</v>
      </c>
      <c r="M18" s="189">
        <f>ROUND(H18*$I$10,2)</f>
        <v>0</v>
      </c>
      <c r="N18" s="123">
        <f>IF($O$10="ÁNO",F18-H18,G18-H18)</f>
        <v>0</v>
      </c>
      <c r="O18" s="69"/>
      <c r="P18" s="70"/>
      <c r="Q18" s="19"/>
      <c r="R18" s="19"/>
      <c r="S18" s="19"/>
      <c r="T18" s="19"/>
      <c r="U18" s="19"/>
      <c r="V18" s="19"/>
    </row>
    <row r="19" spans="1:22" ht="15.75" x14ac:dyDescent="0.25">
      <c r="A19" s="47"/>
      <c r="B19" s="48"/>
      <c r="C19" s="49"/>
      <c r="D19" s="50">
        <v>0</v>
      </c>
      <c r="E19" s="51">
        <v>0</v>
      </c>
      <c r="F19" s="52">
        <f t="shared" ref="F19:F25" si="3">ROUND(D19*E19,2)</f>
        <v>0</v>
      </c>
      <c r="G19" s="183">
        <f t="shared" si="0"/>
        <v>0</v>
      </c>
      <c r="H19" s="68">
        <v>0</v>
      </c>
      <c r="I19" s="184">
        <f>ROUND(H19*$B$10,2)</f>
        <v>0</v>
      </c>
      <c r="J19" s="189">
        <f>ROUND(H19*$E$10,2)</f>
        <v>0</v>
      </c>
      <c r="K19" s="189">
        <f>ROUND(H19*$G$10,2)</f>
        <v>0</v>
      </c>
      <c r="L19" s="189">
        <f t="shared" si="2"/>
        <v>0</v>
      </c>
      <c r="M19" s="189">
        <f>ROUND(H19*$I$10,2)</f>
        <v>0</v>
      </c>
      <c r="N19" s="68">
        <f t="shared" ref="N19:N25" si="4">IF($O$10="ÁNO",F19-H19,G19-H19)</f>
        <v>0</v>
      </c>
      <c r="O19" s="69"/>
      <c r="P19" s="70"/>
      <c r="Q19" s="19"/>
      <c r="R19" s="19"/>
      <c r="S19" s="19"/>
      <c r="T19" s="19"/>
      <c r="U19" s="19"/>
      <c r="V19" s="19"/>
    </row>
    <row r="20" spans="1:22" ht="15.75" x14ac:dyDescent="0.25">
      <c r="A20" s="47"/>
      <c r="B20" s="48"/>
      <c r="C20" s="49"/>
      <c r="D20" s="50">
        <v>0</v>
      </c>
      <c r="E20" s="51">
        <v>0</v>
      </c>
      <c r="F20" s="52">
        <f t="shared" si="3"/>
        <v>0</v>
      </c>
      <c r="G20" s="183">
        <f t="shared" si="0"/>
        <v>0</v>
      </c>
      <c r="H20" s="68">
        <v>0</v>
      </c>
      <c r="I20" s="184">
        <f>ROUND(H20*$B$10,2)</f>
        <v>0</v>
      </c>
      <c r="J20" s="189">
        <f>ROUND(H20*$E$10,2)</f>
        <v>0</v>
      </c>
      <c r="K20" s="189">
        <f>ROUND(H20*$G$10,2)</f>
        <v>0</v>
      </c>
      <c r="L20" s="189">
        <f t="shared" si="2"/>
        <v>0</v>
      </c>
      <c r="M20" s="189">
        <f>ROUND(H20*$I$10,2)</f>
        <v>0</v>
      </c>
      <c r="N20" s="68">
        <f t="shared" si="4"/>
        <v>0</v>
      </c>
      <c r="O20" s="69"/>
      <c r="P20" s="70"/>
      <c r="Q20" s="19"/>
      <c r="R20" s="19"/>
      <c r="S20" s="19"/>
      <c r="T20" s="19"/>
      <c r="U20" s="19"/>
      <c r="V20" s="19"/>
    </row>
    <row r="21" spans="1:22" ht="15.75" x14ac:dyDescent="0.25">
      <c r="A21" s="47"/>
      <c r="B21" s="48"/>
      <c r="C21" s="49"/>
      <c r="D21" s="50">
        <v>0</v>
      </c>
      <c r="E21" s="51">
        <v>0</v>
      </c>
      <c r="F21" s="52">
        <f t="shared" si="3"/>
        <v>0</v>
      </c>
      <c r="G21" s="183">
        <f t="shared" si="0"/>
        <v>0</v>
      </c>
      <c r="H21" s="68">
        <v>0</v>
      </c>
      <c r="I21" s="184">
        <f>ROUND(H21*$B$10,2)</f>
        <v>0</v>
      </c>
      <c r="J21" s="189">
        <f>ROUND(H21*$E$10,2)</f>
        <v>0</v>
      </c>
      <c r="K21" s="189">
        <f>ROUND(H21*$G$10,2)</f>
        <v>0</v>
      </c>
      <c r="L21" s="189">
        <f t="shared" si="2"/>
        <v>0</v>
      </c>
      <c r="M21" s="189">
        <f>ROUND(H21*$I$10,2)</f>
        <v>0</v>
      </c>
      <c r="N21" s="68">
        <f t="shared" si="4"/>
        <v>0</v>
      </c>
      <c r="O21" s="69"/>
      <c r="P21" s="70"/>
      <c r="Q21" s="19"/>
      <c r="R21" s="19"/>
      <c r="S21" s="19"/>
      <c r="T21" s="19"/>
      <c r="U21" s="19"/>
      <c r="V21" s="19"/>
    </row>
    <row r="22" spans="1:22" ht="15.75" x14ac:dyDescent="0.25">
      <c r="A22" s="44" t="s">
        <v>71</v>
      </c>
      <c r="B22" s="290" t="s">
        <v>192</v>
      </c>
      <c r="C22" s="192"/>
      <c r="D22" s="192"/>
      <c r="E22" s="192"/>
      <c r="F22" s="192"/>
      <c r="G22" s="192"/>
      <c r="H22" s="192"/>
      <c r="I22" s="192"/>
      <c r="J22" s="192"/>
      <c r="K22" s="192"/>
      <c r="L22" s="192"/>
      <c r="M22" s="192"/>
      <c r="N22" s="192"/>
      <c r="O22" s="45"/>
      <c r="P22" s="46"/>
      <c r="Q22" s="19"/>
      <c r="R22" s="19"/>
      <c r="S22" s="19"/>
      <c r="T22" s="19"/>
      <c r="U22" s="19"/>
      <c r="V22" s="19"/>
    </row>
    <row r="23" spans="1:22" ht="15.75" x14ac:dyDescent="0.25">
      <c r="A23" s="47"/>
      <c r="B23" s="48"/>
      <c r="C23" s="54"/>
      <c r="D23" s="50">
        <v>0</v>
      </c>
      <c r="E23" s="51">
        <v>0</v>
      </c>
      <c r="F23" s="52">
        <f t="shared" ref="F23" si="5">ROUND(D23*E23,2)</f>
        <v>0</v>
      </c>
      <c r="G23" s="183">
        <f t="shared" si="0"/>
        <v>0</v>
      </c>
      <c r="H23" s="68">
        <v>0</v>
      </c>
      <c r="I23" s="184">
        <f>ROUND(H23*$B$10,2)</f>
        <v>0</v>
      </c>
      <c r="J23" s="189">
        <f>ROUND(H23*$E$10,2)</f>
        <v>0</v>
      </c>
      <c r="K23" s="189">
        <f>ROUND(H23*$G$10,2)</f>
        <v>0</v>
      </c>
      <c r="L23" s="189">
        <f t="shared" si="2"/>
        <v>0</v>
      </c>
      <c r="M23" s="189">
        <f>ROUND(H23*$I$10,2)</f>
        <v>0</v>
      </c>
      <c r="N23" s="68">
        <f t="shared" si="4"/>
        <v>0</v>
      </c>
      <c r="O23" s="69"/>
      <c r="P23" s="70"/>
      <c r="Q23" s="19"/>
      <c r="R23" s="19"/>
      <c r="S23" s="19"/>
      <c r="T23" s="19"/>
      <c r="U23" s="19"/>
      <c r="V23" s="19"/>
    </row>
    <row r="24" spans="1:22" ht="15.75" x14ac:dyDescent="0.25">
      <c r="A24" s="47"/>
      <c r="B24" s="48"/>
      <c r="C24" s="49"/>
      <c r="D24" s="50">
        <v>0</v>
      </c>
      <c r="E24" s="51">
        <v>0</v>
      </c>
      <c r="F24" s="52">
        <f>ROUND(D24*E24,2)</f>
        <v>0</v>
      </c>
      <c r="G24" s="183">
        <f t="shared" si="0"/>
        <v>0</v>
      </c>
      <c r="H24" s="68">
        <v>0</v>
      </c>
      <c r="I24" s="184">
        <f>ROUND(H24*$B$10,2)</f>
        <v>0</v>
      </c>
      <c r="J24" s="189">
        <f>ROUND(H24*$E$10,2)</f>
        <v>0</v>
      </c>
      <c r="K24" s="189">
        <f>ROUND(H24*$G$10,2)</f>
        <v>0</v>
      </c>
      <c r="L24" s="189">
        <f t="shared" si="2"/>
        <v>0</v>
      </c>
      <c r="M24" s="189">
        <f>ROUND(H24*$I$10,2)</f>
        <v>0</v>
      </c>
      <c r="N24" s="68">
        <f t="shared" si="4"/>
        <v>0</v>
      </c>
      <c r="O24" s="69"/>
      <c r="P24" s="70"/>
      <c r="Q24" s="19"/>
      <c r="R24" s="19"/>
      <c r="S24" s="19"/>
      <c r="T24" s="19"/>
      <c r="U24" s="19"/>
      <c r="V24" s="19"/>
    </row>
    <row r="25" spans="1:22" ht="16.5" thickBot="1" x14ac:dyDescent="0.3">
      <c r="A25" s="99"/>
      <c r="B25" s="48"/>
      <c r="C25" s="100"/>
      <c r="D25" s="101">
        <v>0</v>
      </c>
      <c r="E25" s="102">
        <v>0</v>
      </c>
      <c r="F25" s="103">
        <f t="shared" si="3"/>
        <v>0</v>
      </c>
      <c r="G25" s="183">
        <f t="shared" si="0"/>
        <v>0</v>
      </c>
      <c r="H25" s="74">
        <v>0</v>
      </c>
      <c r="I25" s="184">
        <f>ROUND(H25*$B$10,2)</f>
        <v>0</v>
      </c>
      <c r="J25" s="189">
        <f>ROUND(H25*$E$10,2)</f>
        <v>0</v>
      </c>
      <c r="K25" s="189">
        <f>ROUND(H25*$G$10,2)</f>
        <v>0</v>
      </c>
      <c r="L25" s="189">
        <f t="shared" si="2"/>
        <v>0</v>
      </c>
      <c r="M25" s="189">
        <f>ROUND(H25*$I$10,2)</f>
        <v>0</v>
      </c>
      <c r="N25" s="68">
        <f t="shared" si="4"/>
        <v>0</v>
      </c>
      <c r="O25" s="69"/>
      <c r="P25" s="70"/>
      <c r="Q25" s="19"/>
      <c r="R25" s="19"/>
      <c r="S25" s="19"/>
      <c r="T25" s="19"/>
      <c r="U25" s="19"/>
      <c r="V25" s="19"/>
    </row>
    <row r="26" spans="1:22" s="92" customFormat="1" ht="16.5" customHeight="1" thickBot="1" x14ac:dyDescent="0.35">
      <c r="A26" s="323" t="s">
        <v>113</v>
      </c>
      <c r="B26" s="324"/>
      <c r="C26" s="324"/>
      <c r="D26" s="324"/>
      <c r="E26" s="325"/>
      <c r="F26" s="106">
        <f>SUM(F17:F25)</f>
        <v>64000000</v>
      </c>
      <c r="G26" s="106">
        <f>SUM(G17:G25)</f>
        <v>76800000</v>
      </c>
      <c r="H26" s="198">
        <f>SUM(H17:H25)</f>
        <v>48400000</v>
      </c>
      <c r="I26" s="106">
        <f>SUM(I17:I25)</f>
        <v>0</v>
      </c>
      <c r="J26" s="190">
        <f>SUM(J17:J25)</f>
        <v>0</v>
      </c>
      <c r="K26" s="190">
        <f t="shared" ref="K26:M26" si="6">SUM(K17:K25)</f>
        <v>0</v>
      </c>
      <c r="L26" s="190">
        <f t="shared" si="2"/>
        <v>0</v>
      </c>
      <c r="M26" s="190">
        <f t="shared" si="6"/>
        <v>0</v>
      </c>
      <c r="N26" s="106">
        <f>SUM(N17:N25)</f>
        <v>22000000</v>
      </c>
      <c r="O26" s="107"/>
      <c r="P26" s="108"/>
      <c r="Q26" s="98"/>
      <c r="R26" s="98"/>
      <c r="S26" s="98"/>
      <c r="T26" s="98"/>
      <c r="U26" s="98"/>
      <c r="V26" s="98"/>
    </row>
    <row r="27" spans="1:22" s="4" customFormat="1" ht="24.75" customHeight="1" x14ac:dyDescent="0.25">
      <c r="A27" s="87" t="s">
        <v>43</v>
      </c>
      <c r="B27" s="285" t="s">
        <v>193</v>
      </c>
      <c r="C27" s="176"/>
      <c r="D27" s="176"/>
      <c r="E27" s="176"/>
      <c r="F27" s="176"/>
      <c r="G27" s="176"/>
      <c r="H27" s="176"/>
      <c r="I27" s="176"/>
      <c r="J27" s="176"/>
      <c r="K27" s="176"/>
      <c r="L27" s="214"/>
      <c r="M27" s="176"/>
      <c r="N27" s="176"/>
      <c r="O27" s="66"/>
      <c r="P27" s="67"/>
      <c r="Q27" s="21"/>
      <c r="R27" s="21"/>
      <c r="S27" s="21"/>
      <c r="T27" s="21"/>
      <c r="U27" s="21"/>
      <c r="V27" s="21"/>
    </row>
    <row r="28" spans="1:22" s="4" customFormat="1" ht="45" hidden="1" x14ac:dyDescent="0.25">
      <c r="A28" s="41" t="s">
        <v>2</v>
      </c>
      <c r="B28" s="42" t="s">
        <v>5</v>
      </c>
      <c r="C28" s="42" t="s">
        <v>3</v>
      </c>
      <c r="D28" s="42" t="s">
        <v>4</v>
      </c>
      <c r="E28" s="42" t="s">
        <v>10</v>
      </c>
      <c r="F28" s="42" t="s">
        <v>11</v>
      </c>
      <c r="G28" s="42" t="s">
        <v>16</v>
      </c>
      <c r="H28" s="42"/>
      <c r="I28" s="42"/>
      <c r="J28" s="42"/>
      <c r="K28" s="42"/>
      <c r="L28" s="42"/>
      <c r="M28" s="42"/>
      <c r="N28" s="42"/>
      <c r="O28" s="42" t="s">
        <v>12</v>
      </c>
      <c r="P28" s="43" t="s">
        <v>13</v>
      </c>
      <c r="Q28" s="21"/>
      <c r="R28" s="21"/>
      <c r="S28" s="21"/>
      <c r="T28" s="21"/>
      <c r="U28" s="21"/>
      <c r="V28" s="21"/>
    </row>
    <row r="29" spans="1:22" ht="18.75" customHeight="1" x14ac:dyDescent="0.25">
      <c r="A29" s="44" t="s">
        <v>74</v>
      </c>
      <c r="B29" s="288" t="s">
        <v>186</v>
      </c>
      <c r="C29" s="192"/>
      <c r="D29" s="192"/>
      <c r="E29" s="192"/>
      <c r="F29" s="192"/>
      <c r="G29" s="192"/>
      <c r="H29" s="193"/>
      <c r="I29" s="192"/>
      <c r="J29" s="192"/>
      <c r="K29" s="192"/>
      <c r="L29" s="192"/>
      <c r="M29" s="192"/>
      <c r="N29" s="192"/>
      <c r="O29" s="45"/>
      <c r="P29" s="46"/>
      <c r="Q29" s="19"/>
      <c r="R29" s="19"/>
      <c r="S29" s="19"/>
      <c r="T29" s="19"/>
      <c r="U29" s="19"/>
      <c r="V29" s="19"/>
    </row>
    <row r="30" spans="1:22" ht="15.75" x14ac:dyDescent="0.25">
      <c r="A30" s="47"/>
      <c r="B30" s="48"/>
      <c r="C30" s="55"/>
      <c r="D30" s="50">
        <v>0</v>
      </c>
      <c r="E30" s="51">
        <v>0</v>
      </c>
      <c r="F30" s="53">
        <f t="shared" ref="F30:F36" si="7">ROUND(D30*E30,2)</f>
        <v>0</v>
      </c>
      <c r="G30" s="183">
        <f t="shared" ref="G30:G32" si="8">ROUND(F30*1.2,2)</f>
        <v>0</v>
      </c>
      <c r="H30" s="68">
        <v>0</v>
      </c>
      <c r="I30" s="184">
        <f>ROUND(H30*$B$10,2)</f>
        <v>0</v>
      </c>
      <c r="J30" s="189">
        <f>ROUND(H30*$E$10,2)</f>
        <v>0</v>
      </c>
      <c r="K30" s="189">
        <f>ROUND(H30*$G$10,2)</f>
        <v>0</v>
      </c>
      <c r="L30" s="189">
        <f>ROUND(H30*$K$10,2)</f>
        <v>0</v>
      </c>
      <c r="M30" s="189">
        <f>ROUND(H30*$I$10,2)</f>
        <v>0</v>
      </c>
      <c r="N30" s="68">
        <f t="shared" ref="N30:N36" si="9">IF($O$10="ÁNO",F30-H30,G30-H30)</f>
        <v>0</v>
      </c>
      <c r="O30" s="69"/>
      <c r="P30" s="70"/>
      <c r="Q30" s="19"/>
      <c r="R30" s="19"/>
      <c r="S30" s="19"/>
      <c r="T30" s="19"/>
      <c r="U30" s="19"/>
      <c r="V30" s="19"/>
    </row>
    <row r="31" spans="1:22" ht="15.75" x14ac:dyDescent="0.25">
      <c r="A31" s="47"/>
      <c r="B31" s="48"/>
      <c r="C31" s="56"/>
      <c r="D31" s="50">
        <v>0</v>
      </c>
      <c r="E31" s="51">
        <v>0</v>
      </c>
      <c r="F31" s="53">
        <f t="shared" si="7"/>
        <v>0</v>
      </c>
      <c r="G31" s="183">
        <f t="shared" si="8"/>
        <v>0</v>
      </c>
      <c r="H31" s="68">
        <v>0</v>
      </c>
      <c r="I31" s="184">
        <f>ROUND(H31*$B$10,2)</f>
        <v>0</v>
      </c>
      <c r="J31" s="189">
        <f>ROUND(H31*$E$10,2)</f>
        <v>0</v>
      </c>
      <c r="K31" s="189">
        <f>ROUND(H31*$G$10,2)</f>
        <v>0</v>
      </c>
      <c r="L31" s="189">
        <f t="shared" ref="L31:L38" si="10">ROUND(H31*$K$10,2)</f>
        <v>0</v>
      </c>
      <c r="M31" s="189">
        <f>ROUND(H31*$I$10,2)</f>
        <v>0</v>
      </c>
      <c r="N31" s="68">
        <f t="shared" si="9"/>
        <v>0</v>
      </c>
      <c r="O31" s="69"/>
      <c r="P31" s="70"/>
      <c r="Q31" s="19"/>
      <c r="R31" s="19"/>
      <c r="S31" s="19"/>
      <c r="T31" s="19"/>
      <c r="U31" s="19"/>
      <c r="V31" s="19"/>
    </row>
    <row r="32" spans="1:22" ht="15.75" x14ac:dyDescent="0.25">
      <c r="A32" s="47"/>
      <c r="B32" s="48"/>
      <c r="C32" s="56"/>
      <c r="D32" s="50">
        <v>0</v>
      </c>
      <c r="E32" s="51">
        <v>0</v>
      </c>
      <c r="F32" s="52">
        <f t="shared" si="7"/>
        <v>0</v>
      </c>
      <c r="G32" s="183">
        <f t="shared" si="8"/>
        <v>0</v>
      </c>
      <c r="H32" s="68">
        <v>0</v>
      </c>
      <c r="I32" s="184">
        <f>ROUND(H32*$B$10,2)</f>
        <v>0</v>
      </c>
      <c r="J32" s="189">
        <f>ROUND(H32*$E$10,2)</f>
        <v>0</v>
      </c>
      <c r="K32" s="189">
        <f>ROUND(H32*$G$10,2)</f>
        <v>0</v>
      </c>
      <c r="L32" s="189">
        <f t="shared" si="10"/>
        <v>0</v>
      </c>
      <c r="M32" s="189">
        <f>ROUND(H32*$I$10,2)</f>
        <v>0</v>
      </c>
      <c r="N32" s="68">
        <f t="shared" si="9"/>
        <v>0</v>
      </c>
      <c r="O32" s="69"/>
      <c r="P32" s="70"/>
      <c r="Q32" s="19"/>
      <c r="R32" s="19"/>
      <c r="S32" s="19"/>
      <c r="T32" s="19"/>
      <c r="U32" s="19"/>
      <c r="V32" s="19"/>
    </row>
    <row r="33" spans="1:22" ht="19.5" customHeight="1" x14ac:dyDescent="0.25">
      <c r="A33" s="44" t="s">
        <v>75</v>
      </c>
      <c r="B33" s="290" t="s">
        <v>187</v>
      </c>
      <c r="C33" s="194"/>
      <c r="D33" s="194"/>
      <c r="E33" s="194"/>
      <c r="F33" s="194"/>
      <c r="G33" s="194"/>
      <c r="H33" s="194"/>
      <c r="I33" s="194"/>
      <c r="J33" s="194"/>
      <c r="K33" s="194"/>
      <c r="L33" s="194"/>
      <c r="M33" s="194"/>
      <c r="N33" s="194"/>
      <c r="O33" s="45"/>
      <c r="P33" s="46"/>
      <c r="Q33" s="19"/>
      <c r="R33" s="19"/>
      <c r="S33" s="19"/>
      <c r="T33" s="19"/>
      <c r="U33" s="19"/>
      <c r="V33" s="19"/>
    </row>
    <row r="34" spans="1:22" ht="15.75" x14ac:dyDescent="0.25">
      <c r="A34" s="47"/>
      <c r="B34" s="48"/>
      <c r="C34" s="57"/>
      <c r="D34" s="50">
        <v>0</v>
      </c>
      <c r="E34" s="51">
        <v>0</v>
      </c>
      <c r="F34" s="52">
        <f t="shared" ref="F34:F35" si="11">ROUND(D34*E34,2)</f>
        <v>0</v>
      </c>
      <c r="G34" s="183">
        <f t="shared" ref="G34:G36" si="12">ROUND(F34*1.2,2)</f>
        <v>0</v>
      </c>
      <c r="H34" s="68">
        <v>0</v>
      </c>
      <c r="I34" s="184">
        <f>ROUND(H34*$B$10,2)</f>
        <v>0</v>
      </c>
      <c r="J34" s="189">
        <f>ROUND(H34*$E$10,2)</f>
        <v>0</v>
      </c>
      <c r="K34" s="189">
        <f>ROUND(H34*$G$10,2)</f>
        <v>0</v>
      </c>
      <c r="L34" s="189">
        <f t="shared" si="10"/>
        <v>0</v>
      </c>
      <c r="M34" s="189">
        <f>ROUND(H34*$I$10,2)</f>
        <v>0</v>
      </c>
      <c r="N34" s="68">
        <f t="shared" si="9"/>
        <v>0</v>
      </c>
      <c r="O34" s="69"/>
      <c r="P34" s="70"/>
      <c r="Q34" s="19"/>
      <c r="R34" s="19"/>
      <c r="S34" s="19"/>
      <c r="T34" s="19"/>
      <c r="U34" s="19"/>
      <c r="V34" s="19"/>
    </row>
    <row r="35" spans="1:22" ht="15.75" x14ac:dyDescent="0.25">
      <c r="A35" s="47"/>
      <c r="B35" s="48"/>
      <c r="C35" s="57"/>
      <c r="D35" s="50">
        <v>0</v>
      </c>
      <c r="E35" s="51">
        <v>0</v>
      </c>
      <c r="F35" s="52">
        <f t="shared" si="11"/>
        <v>0</v>
      </c>
      <c r="G35" s="183">
        <f t="shared" si="12"/>
        <v>0</v>
      </c>
      <c r="H35" s="68">
        <v>0</v>
      </c>
      <c r="I35" s="184">
        <f>ROUND(H35*$B$10,2)</f>
        <v>0</v>
      </c>
      <c r="J35" s="189">
        <f>ROUND(H35*$E$10,2)</f>
        <v>0</v>
      </c>
      <c r="K35" s="189">
        <f>ROUND(H35*$G$10,2)</f>
        <v>0</v>
      </c>
      <c r="L35" s="189">
        <f t="shared" si="10"/>
        <v>0</v>
      </c>
      <c r="M35" s="189">
        <f>ROUND(H35*$I$10,2)</f>
        <v>0</v>
      </c>
      <c r="N35" s="68">
        <f t="shared" si="9"/>
        <v>0</v>
      </c>
      <c r="O35" s="69"/>
      <c r="P35" s="70"/>
      <c r="Q35" s="19"/>
      <c r="R35" s="19"/>
      <c r="S35" s="19"/>
      <c r="T35" s="19"/>
      <c r="U35" s="19"/>
      <c r="V35" s="19"/>
    </row>
    <row r="36" spans="1:22" ht="16.5" thickBot="1" x14ac:dyDescent="0.3">
      <c r="A36" s="99"/>
      <c r="B36" s="48"/>
      <c r="C36" s="100"/>
      <c r="D36" s="101">
        <v>0</v>
      </c>
      <c r="E36" s="102">
        <v>0</v>
      </c>
      <c r="F36" s="104">
        <f t="shared" si="7"/>
        <v>0</v>
      </c>
      <c r="G36" s="183">
        <f t="shared" si="12"/>
        <v>0</v>
      </c>
      <c r="H36" s="74">
        <v>0</v>
      </c>
      <c r="I36" s="184">
        <f>ROUND(H36*$B$10,2)</f>
        <v>0</v>
      </c>
      <c r="J36" s="189">
        <f>ROUND(H36*$E$10,2)</f>
        <v>0</v>
      </c>
      <c r="K36" s="189">
        <f>ROUND(H36*$G$10,2)</f>
        <v>0</v>
      </c>
      <c r="L36" s="189">
        <f t="shared" si="10"/>
        <v>0</v>
      </c>
      <c r="M36" s="189">
        <f>ROUND(H36*$I$10,2)</f>
        <v>0</v>
      </c>
      <c r="N36" s="68">
        <f t="shared" si="9"/>
        <v>0</v>
      </c>
      <c r="O36" s="69"/>
      <c r="P36" s="70"/>
      <c r="Q36" s="19"/>
      <c r="R36" s="19"/>
      <c r="S36" s="19"/>
      <c r="T36" s="19"/>
      <c r="U36" s="19"/>
      <c r="V36" s="19"/>
    </row>
    <row r="37" spans="1:22" s="92" customFormat="1" ht="18" thickBot="1" x14ac:dyDescent="0.35">
      <c r="A37" s="323" t="s">
        <v>114</v>
      </c>
      <c r="B37" s="324"/>
      <c r="C37" s="324"/>
      <c r="D37" s="324"/>
      <c r="E37" s="325"/>
      <c r="F37" s="106">
        <f>SUM(F29:F36)</f>
        <v>0</v>
      </c>
      <c r="G37" s="177">
        <f>SUM(G29:G36)</f>
        <v>0</v>
      </c>
      <c r="H37" s="198">
        <f>SUM(H30:H36)</f>
        <v>0</v>
      </c>
      <c r="I37" s="178">
        <f>SUM(I30:I36)</f>
        <v>0</v>
      </c>
      <c r="J37" s="190">
        <f>SUM(J30:J36)</f>
        <v>0</v>
      </c>
      <c r="K37" s="190">
        <f t="shared" ref="K37:M37" si="13">SUM(K30:K36)</f>
        <v>0</v>
      </c>
      <c r="L37" s="190">
        <f t="shared" si="10"/>
        <v>0</v>
      </c>
      <c r="M37" s="190">
        <f t="shared" si="13"/>
        <v>0</v>
      </c>
      <c r="N37" s="109">
        <f>SUM(N30:N36)</f>
        <v>0</v>
      </c>
      <c r="O37" s="179"/>
      <c r="P37" s="108"/>
      <c r="Q37" s="98"/>
      <c r="R37" s="98"/>
      <c r="S37" s="98"/>
      <c r="T37" s="98"/>
      <c r="U37" s="98"/>
      <c r="V37" s="98"/>
    </row>
    <row r="38" spans="1:22" s="92" customFormat="1" ht="18" thickBot="1" x14ac:dyDescent="0.35">
      <c r="A38" s="326" t="s">
        <v>112</v>
      </c>
      <c r="B38" s="327"/>
      <c r="C38" s="327"/>
      <c r="D38" s="327"/>
      <c r="E38" s="327"/>
      <c r="F38" s="93">
        <f>F26+F37</f>
        <v>64000000</v>
      </c>
      <c r="G38" s="93">
        <f>G26+G37</f>
        <v>76800000</v>
      </c>
      <c r="H38" s="199">
        <f>H26+H37</f>
        <v>48400000</v>
      </c>
      <c r="I38" s="93">
        <f>SUM(I26+I37)</f>
        <v>0</v>
      </c>
      <c r="J38" s="191">
        <f>J26+J37</f>
        <v>0</v>
      </c>
      <c r="K38" s="191">
        <f t="shared" ref="K38:M38" si="14">K26+K37</f>
        <v>0</v>
      </c>
      <c r="L38" s="191">
        <f t="shared" si="10"/>
        <v>0</v>
      </c>
      <c r="M38" s="191">
        <f t="shared" si="14"/>
        <v>0</v>
      </c>
      <c r="N38" s="93">
        <f>SUM(N26+N37)</f>
        <v>22000000</v>
      </c>
      <c r="O38" s="96"/>
      <c r="P38" s="95"/>
      <c r="Q38" s="98"/>
      <c r="R38" s="98"/>
      <c r="S38" s="98"/>
      <c r="T38" s="98"/>
      <c r="U38" s="98"/>
      <c r="V38" s="98"/>
    </row>
    <row r="39" spans="1:22" s="4" customFormat="1" ht="24" customHeight="1" thickBot="1" x14ac:dyDescent="0.3">
      <c r="A39" s="365" t="s">
        <v>6</v>
      </c>
      <c r="B39" s="366"/>
      <c r="C39" s="366"/>
      <c r="D39" s="366"/>
      <c r="E39" s="366"/>
      <c r="F39" s="366"/>
      <c r="G39" s="366"/>
      <c r="H39" s="366"/>
      <c r="I39" s="366"/>
      <c r="J39" s="366"/>
      <c r="K39" s="366"/>
      <c r="L39" s="366"/>
      <c r="M39" s="366"/>
      <c r="N39" s="366"/>
      <c r="O39" s="131"/>
      <c r="P39" s="132"/>
      <c r="Q39" s="21"/>
      <c r="R39" s="21"/>
      <c r="S39" s="21"/>
      <c r="T39" s="21"/>
      <c r="U39" s="21"/>
      <c r="V39" s="21"/>
    </row>
    <row r="40" spans="1:22" s="4" customFormat="1" ht="15.75" x14ac:dyDescent="0.25">
      <c r="A40" s="133" t="s">
        <v>102</v>
      </c>
      <c r="B40" s="195"/>
      <c r="C40" s="195"/>
      <c r="D40" s="195"/>
      <c r="E40" s="195"/>
      <c r="F40" s="195"/>
      <c r="G40" s="195"/>
      <c r="H40" s="195"/>
      <c r="I40" s="195"/>
      <c r="J40" s="195"/>
      <c r="K40" s="195"/>
      <c r="L40" s="195"/>
      <c r="M40" s="195"/>
      <c r="N40" s="195"/>
      <c r="O40" s="135"/>
      <c r="P40" s="136"/>
      <c r="Q40" s="21"/>
      <c r="R40" s="21"/>
      <c r="S40" s="21"/>
      <c r="T40" s="21"/>
      <c r="U40" s="21"/>
      <c r="V40" s="21"/>
    </row>
    <row r="41" spans="1:22" ht="15.75" x14ac:dyDescent="0.25">
      <c r="A41" s="80"/>
      <c r="B41" s="81"/>
      <c r="C41" s="82"/>
      <c r="D41" s="50">
        <v>0</v>
      </c>
      <c r="E41" s="58">
        <v>0</v>
      </c>
      <c r="F41" s="53">
        <f>ROUND(D41*E41,2)</f>
        <v>0</v>
      </c>
      <c r="G41" s="183">
        <f t="shared" ref="G41:G43" si="15">ROUND(F41*1.2,2)</f>
        <v>0</v>
      </c>
      <c r="H41" s="185">
        <v>0</v>
      </c>
      <c r="I41" s="184">
        <f>ROUND(H41*$B$10,2)</f>
        <v>0</v>
      </c>
      <c r="J41" s="189">
        <f>ROUND(H41*$E$10,2)</f>
        <v>0</v>
      </c>
      <c r="K41" s="189">
        <f>ROUND(H41*$G$10,2)</f>
        <v>0</v>
      </c>
      <c r="L41" s="189">
        <f>ROUND(H41*$K$10,2)</f>
        <v>0</v>
      </c>
      <c r="M41" s="189">
        <f>+ROUND(H41*$I$10,2)</f>
        <v>0</v>
      </c>
      <c r="N41" s="68">
        <f t="shared" ref="N41:N43" si="16">IF($O$10="ÁNO",F41-H41,G41-H41)</f>
        <v>0</v>
      </c>
      <c r="O41" s="69"/>
      <c r="P41" s="70"/>
    </row>
    <row r="42" spans="1:22" ht="15.75" x14ac:dyDescent="0.25">
      <c r="A42" s="80"/>
      <c r="B42" s="81"/>
      <c r="C42" s="83"/>
      <c r="D42" s="59">
        <v>0</v>
      </c>
      <c r="E42" s="58">
        <v>0</v>
      </c>
      <c r="F42" s="58">
        <f t="shared" ref="F42:F43" si="17">ROUND(D42*E42,2)</f>
        <v>0</v>
      </c>
      <c r="G42" s="183">
        <f t="shared" si="15"/>
        <v>0</v>
      </c>
      <c r="H42" s="186">
        <v>0</v>
      </c>
      <c r="I42" s="184">
        <f>ROUND(H42*$B$10,2)</f>
        <v>0</v>
      </c>
      <c r="J42" s="189">
        <f>ROUND(H42*$E$10,2)</f>
        <v>0</v>
      </c>
      <c r="K42" s="189">
        <f>ROUND(H42*$G$10,2)</f>
        <v>0</v>
      </c>
      <c r="L42" s="189">
        <f t="shared" ref="L42:L44" si="18">ROUND(H42*$K$10,2)</f>
        <v>0</v>
      </c>
      <c r="M42" s="189">
        <f>+ROUND(H42*$I$10,2)</f>
        <v>0</v>
      </c>
      <c r="N42" s="68">
        <f t="shared" si="16"/>
        <v>0</v>
      </c>
      <c r="O42" s="69"/>
      <c r="P42" s="70"/>
    </row>
    <row r="43" spans="1:22" ht="16.5" thickBot="1" x14ac:dyDescent="0.3">
      <c r="A43" s="227"/>
      <c r="B43" s="228"/>
      <c r="C43" s="229"/>
      <c r="D43" s="230">
        <v>0</v>
      </c>
      <c r="E43" s="231">
        <v>0</v>
      </c>
      <c r="F43" s="231">
        <f t="shared" si="17"/>
        <v>0</v>
      </c>
      <c r="G43" s="183">
        <f t="shared" si="15"/>
        <v>0</v>
      </c>
      <c r="H43" s="185">
        <v>0</v>
      </c>
      <c r="I43" s="232">
        <f>ROUND(H43*$B$10,2)</f>
        <v>0</v>
      </c>
      <c r="J43" s="233">
        <f>ROUND(H43*$E$10,2)</f>
        <v>0</v>
      </c>
      <c r="K43" s="233">
        <f>ROUND(H43*$G$10,2)</f>
        <v>0</v>
      </c>
      <c r="L43" s="189">
        <f t="shared" si="18"/>
        <v>0</v>
      </c>
      <c r="M43" s="233">
        <f>+ROUND(H43*$I$10,2)</f>
        <v>0</v>
      </c>
      <c r="N43" s="68">
        <f t="shared" si="16"/>
        <v>0</v>
      </c>
      <c r="O43" s="69"/>
      <c r="P43" s="70"/>
    </row>
    <row r="44" spans="1:22" ht="18" customHeight="1" thickBot="1" x14ac:dyDescent="0.3">
      <c r="A44" s="367" t="s">
        <v>147</v>
      </c>
      <c r="B44" s="368"/>
      <c r="C44" s="368"/>
      <c r="D44" s="368"/>
      <c r="E44" s="368"/>
      <c r="F44" s="106">
        <f>SUM(F41:F43)</f>
        <v>0</v>
      </c>
      <c r="G44" s="106">
        <f t="shared" ref="G44:N44" si="19">SUM(G41:G43)</f>
        <v>0</v>
      </c>
      <c r="H44" s="106">
        <f t="shared" si="19"/>
        <v>0</v>
      </c>
      <c r="I44" s="106">
        <f t="shared" si="19"/>
        <v>0</v>
      </c>
      <c r="J44" s="190">
        <f t="shared" si="19"/>
        <v>0</v>
      </c>
      <c r="K44" s="190">
        <f t="shared" si="19"/>
        <v>0</v>
      </c>
      <c r="L44" s="190">
        <f t="shared" si="18"/>
        <v>0</v>
      </c>
      <c r="M44" s="190">
        <f t="shared" si="19"/>
        <v>0</v>
      </c>
      <c r="N44" s="106">
        <f t="shared" si="19"/>
        <v>0</v>
      </c>
      <c r="O44" s="236"/>
      <c r="P44" s="237"/>
    </row>
    <row r="45" spans="1:22" ht="15.75" thickBot="1" x14ac:dyDescent="0.3">
      <c r="A45" s="234" t="s">
        <v>194</v>
      </c>
      <c r="B45" s="235"/>
      <c r="C45" s="235"/>
      <c r="D45" s="235"/>
      <c r="E45" s="235"/>
      <c r="F45" s="235"/>
      <c r="G45" s="235"/>
      <c r="H45" s="235"/>
      <c r="I45" s="235"/>
      <c r="J45" s="235"/>
      <c r="K45" s="235"/>
      <c r="L45" s="235"/>
      <c r="M45" s="235"/>
      <c r="N45" s="235"/>
      <c r="O45" s="263"/>
      <c r="P45" s="264"/>
    </row>
    <row r="46" spans="1:22" s="113" customFormat="1" ht="78" customHeight="1" x14ac:dyDescent="0.25">
      <c r="A46" s="142" t="s">
        <v>2</v>
      </c>
      <c r="B46" s="114" t="s">
        <v>5</v>
      </c>
      <c r="C46" s="114" t="s">
        <v>3</v>
      </c>
      <c r="D46" s="125" t="s">
        <v>142</v>
      </c>
      <c r="E46" s="125" t="s">
        <v>146</v>
      </c>
      <c r="F46" s="125" t="s">
        <v>143</v>
      </c>
      <c r="G46" s="125" t="s">
        <v>154</v>
      </c>
      <c r="H46" s="125" t="s">
        <v>117</v>
      </c>
      <c r="I46" s="151" t="s">
        <v>118</v>
      </c>
      <c r="J46" s="187" t="s">
        <v>123</v>
      </c>
      <c r="K46" s="187" t="s">
        <v>124</v>
      </c>
      <c r="L46" s="210" t="s">
        <v>198</v>
      </c>
      <c r="M46" s="187" t="s">
        <v>125</v>
      </c>
      <c r="N46" s="114" t="s">
        <v>166</v>
      </c>
      <c r="O46" s="114" t="s">
        <v>152</v>
      </c>
      <c r="P46" s="143" t="s">
        <v>153</v>
      </c>
    </row>
    <row r="47" spans="1:22" s="113" customFormat="1" ht="15.75" thickBot="1" x14ac:dyDescent="0.3">
      <c r="A47" s="149" t="s">
        <v>80</v>
      </c>
      <c r="B47" s="148" t="s">
        <v>81</v>
      </c>
      <c r="C47" s="148" t="s">
        <v>82</v>
      </c>
      <c r="D47" s="148" t="s">
        <v>83</v>
      </c>
      <c r="E47" s="148" t="s">
        <v>84</v>
      </c>
      <c r="F47" s="148" t="s">
        <v>115</v>
      </c>
      <c r="G47" s="148" t="s">
        <v>145</v>
      </c>
      <c r="H47" s="148" t="s">
        <v>144</v>
      </c>
      <c r="I47" s="148" t="s">
        <v>136</v>
      </c>
      <c r="J47" s="188" t="s">
        <v>137</v>
      </c>
      <c r="K47" s="188" t="s">
        <v>134</v>
      </c>
      <c r="L47" s="188" t="s">
        <v>201</v>
      </c>
      <c r="M47" s="188" t="s">
        <v>135</v>
      </c>
      <c r="N47" s="148" t="s">
        <v>168</v>
      </c>
      <c r="O47" s="148" t="s">
        <v>139</v>
      </c>
      <c r="P47" s="150" t="s">
        <v>140</v>
      </c>
    </row>
    <row r="48" spans="1:22" ht="45" x14ac:dyDescent="0.25">
      <c r="A48" s="144" t="s">
        <v>54</v>
      </c>
      <c r="B48" s="145" t="s">
        <v>101</v>
      </c>
      <c r="C48" s="217" t="s">
        <v>178</v>
      </c>
      <c r="D48" s="219">
        <v>120</v>
      </c>
      <c r="E48" s="220">
        <v>1</v>
      </c>
      <c r="F48" s="121">
        <v>11</v>
      </c>
      <c r="G48" s="121">
        <v>3.87</v>
      </c>
      <c r="H48" s="258">
        <f>ROUND(D48*E48*(F48+G48),2)</f>
        <v>1784.4</v>
      </c>
      <c r="I48" s="165">
        <f>ROUND(H48*95%,2)</f>
        <v>1695.18</v>
      </c>
      <c r="J48" s="189">
        <f>ROUND(H48*$E$10,2)</f>
        <v>0</v>
      </c>
      <c r="K48" s="189">
        <f>ROUND(H48*$G$10,2)</f>
        <v>0</v>
      </c>
      <c r="L48" s="189">
        <f>ROUND(H48*$K$10,2)</f>
        <v>0</v>
      </c>
      <c r="M48" s="189">
        <f t="shared" ref="M48:M56" si="20">+ROUND(H48*$I$10,2)</f>
        <v>0</v>
      </c>
      <c r="N48" s="123">
        <v>0</v>
      </c>
      <c r="O48" s="146"/>
      <c r="P48" s="147"/>
    </row>
    <row r="49" spans="1:16" ht="45" x14ac:dyDescent="0.25">
      <c r="A49" s="144" t="s">
        <v>58</v>
      </c>
      <c r="B49" s="145" t="s">
        <v>101</v>
      </c>
      <c r="C49" s="217" t="s">
        <v>179</v>
      </c>
      <c r="D49" s="219">
        <v>14</v>
      </c>
      <c r="E49" s="220">
        <v>0.3</v>
      </c>
      <c r="F49" s="121">
        <v>1800</v>
      </c>
      <c r="G49" s="121">
        <v>633.6</v>
      </c>
      <c r="H49" s="258">
        <f t="shared" ref="H49:H56" si="21">ROUND(D49*E49*(F49+G49),2)</f>
        <v>10221.120000000001</v>
      </c>
      <c r="I49" s="165">
        <f>ROUND(H49*95%,2)</f>
        <v>9710.06</v>
      </c>
      <c r="J49" s="189">
        <f t="shared" ref="J49:J56" si="22">ROUND(H49*$E$10,2)</f>
        <v>0</v>
      </c>
      <c r="K49" s="189">
        <f t="shared" ref="K49:K56" si="23">ROUND(H49*$G$10,2)</f>
        <v>0</v>
      </c>
      <c r="L49" s="189">
        <f t="shared" ref="L49:L50" si="24">ROUND(H49*$K$10,2)</f>
        <v>0</v>
      </c>
      <c r="M49" s="189">
        <f t="shared" si="20"/>
        <v>0</v>
      </c>
      <c r="N49" s="123">
        <v>0</v>
      </c>
      <c r="O49" s="146"/>
      <c r="P49" s="147"/>
    </row>
    <row r="50" spans="1:16" ht="15.75" x14ac:dyDescent="0.25">
      <c r="A50" s="71"/>
      <c r="B50" s="145"/>
      <c r="C50" s="218"/>
      <c r="D50" s="50">
        <v>0</v>
      </c>
      <c r="E50" s="226">
        <v>0</v>
      </c>
      <c r="F50" s="53">
        <v>0</v>
      </c>
      <c r="G50" s="53">
        <v>0</v>
      </c>
      <c r="H50" s="162">
        <f t="shared" si="21"/>
        <v>0</v>
      </c>
      <c r="I50" s="184">
        <f t="shared" ref="I50:I56" si="25">ROUND(H50*$B$10,2)</f>
        <v>0</v>
      </c>
      <c r="J50" s="189">
        <f t="shared" si="22"/>
        <v>0</v>
      </c>
      <c r="K50" s="189">
        <f t="shared" si="23"/>
        <v>0</v>
      </c>
      <c r="L50" s="189">
        <f t="shared" si="24"/>
        <v>0</v>
      </c>
      <c r="M50" s="189">
        <f t="shared" si="20"/>
        <v>0</v>
      </c>
      <c r="N50" s="68">
        <v>0</v>
      </c>
      <c r="O50" s="146"/>
      <c r="P50" s="147"/>
    </row>
    <row r="51" spans="1:16" ht="16.5" thickBot="1" x14ac:dyDescent="0.3">
      <c r="A51" s="71"/>
      <c r="B51" s="145"/>
      <c r="C51" s="218"/>
      <c r="D51" s="50"/>
      <c r="E51" s="226"/>
      <c r="F51" s="53"/>
      <c r="G51" s="53"/>
      <c r="H51" s="162"/>
      <c r="I51" s="184"/>
      <c r="J51" s="189"/>
      <c r="K51" s="189"/>
      <c r="L51" s="189"/>
      <c r="M51" s="189"/>
      <c r="N51" s="68"/>
      <c r="O51" s="146"/>
      <c r="P51" s="147"/>
    </row>
    <row r="52" spans="1:16" ht="15.75" customHeight="1" thickBot="1" x14ac:dyDescent="0.3">
      <c r="A52" s="356" t="s">
        <v>188</v>
      </c>
      <c r="B52" s="357"/>
      <c r="C52" s="357"/>
      <c r="D52" s="357"/>
      <c r="E52" s="357"/>
      <c r="F52" s="357"/>
      <c r="G52" s="357"/>
      <c r="H52" s="357"/>
      <c r="I52" s="357"/>
      <c r="J52" s="357"/>
      <c r="K52" s="357"/>
      <c r="L52" s="357"/>
      <c r="M52" s="357"/>
      <c r="N52" s="357"/>
      <c r="O52" s="357"/>
      <c r="P52" s="358"/>
    </row>
    <row r="53" spans="1:16" ht="47.25" x14ac:dyDescent="0.25">
      <c r="A53" s="142" t="s">
        <v>2</v>
      </c>
      <c r="B53" s="114" t="s">
        <v>5</v>
      </c>
      <c r="C53" s="125" t="s">
        <v>3</v>
      </c>
      <c r="D53" s="125" t="s">
        <v>142</v>
      </c>
      <c r="E53" s="114" t="s">
        <v>109</v>
      </c>
      <c r="F53" s="114" t="s">
        <v>108</v>
      </c>
      <c r="G53" s="114" t="s">
        <v>107</v>
      </c>
      <c r="H53" s="114" t="s">
        <v>197</v>
      </c>
      <c r="I53" s="151" t="s">
        <v>118</v>
      </c>
      <c r="J53" s="301" t="s">
        <v>123</v>
      </c>
      <c r="K53" s="301" t="s">
        <v>124</v>
      </c>
      <c r="L53" s="210" t="s">
        <v>198</v>
      </c>
      <c r="M53" s="301" t="s">
        <v>125</v>
      </c>
      <c r="N53" s="114" t="s">
        <v>166</v>
      </c>
      <c r="O53" s="114" t="s">
        <v>13</v>
      </c>
      <c r="P53" s="143" t="s">
        <v>12</v>
      </c>
    </row>
    <row r="54" spans="1:16" ht="15.75" thickBot="1" x14ac:dyDescent="0.3">
      <c r="A54" s="149" t="s">
        <v>80</v>
      </c>
      <c r="B54" s="148" t="s">
        <v>81</v>
      </c>
      <c r="C54" s="148" t="s">
        <v>82</v>
      </c>
      <c r="D54" s="148" t="s">
        <v>83</v>
      </c>
      <c r="E54" s="148" t="s">
        <v>84</v>
      </c>
      <c r="F54" s="148" t="s">
        <v>88</v>
      </c>
      <c r="G54" s="148" t="s">
        <v>89</v>
      </c>
      <c r="H54" s="148" t="s">
        <v>195</v>
      </c>
      <c r="I54" s="148" t="s">
        <v>132</v>
      </c>
      <c r="J54" s="274" t="s">
        <v>133</v>
      </c>
      <c r="K54" s="274" t="s">
        <v>134</v>
      </c>
      <c r="L54" s="188" t="s">
        <v>201</v>
      </c>
      <c r="M54" s="274" t="s">
        <v>135</v>
      </c>
      <c r="N54" s="148" t="s">
        <v>168</v>
      </c>
      <c r="O54" s="148" t="s">
        <v>139</v>
      </c>
      <c r="P54" s="150" t="s">
        <v>140</v>
      </c>
    </row>
    <row r="55" spans="1:16" ht="30" x14ac:dyDescent="0.25">
      <c r="A55" s="306" t="s">
        <v>55</v>
      </c>
      <c r="B55" s="302" t="s">
        <v>9</v>
      </c>
      <c r="C55" s="303" t="s">
        <v>180</v>
      </c>
      <c r="D55" s="304">
        <v>150</v>
      </c>
      <c r="E55" s="304">
        <v>11</v>
      </c>
      <c r="F55" s="122">
        <f>ROUND(D55*E55,2)</f>
        <v>1650</v>
      </c>
      <c r="G55" s="122">
        <f>ROUND(F55*1.2,2)</f>
        <v>1980</v>
      </c>
      <c r="H55" s="123">
        <v>1980</v>
      </c>
      <c r="I55" s="165">
        <f>ROUND(H55*95%,2)</f>
        <v>1881</v>
      </c>
      <c r="J55" s="163">
        <f>ROUND(I55*95%,2)</f>
        <v>1786.95</v>
      </c>
      <c r="K55" s="189">
        <f t="shared" ref="K55" si="26">ROUND(H55*$G$10,2)</f>
        <v>0</v>
      </c>
      <c r="L55" s="189">
        <f>ROUND(H55*$K$10,2)</f>
        <v>0</v>
      </c>
      <c r="M55" s="189">
        <f t="shared" ref="M55" si="27">+ROUND(H55*$I$10,2)</f>
        <v>0</v>
      </c>
      <c r="N55" s="123">
        <v>0</v>
      </c>
      <c r="O55" s="305"/>
      <c r="P55" s="307"/>
    </row>
    <row r="56" spans="1:16" ht="15" customHeight="1" x14ac:dyDescent="0.25">
      <c r="A56" s="71"/>
      <c r="B56" s="302"/>
      <c r="C56" s="222"/>
      <c r="D56" s="50">
        <v>0</v>
      </c>
      <c r="E56" s="224">
        <v>0</v>
      </c>
      <c r="F56" s="53">
        <v>0</v>
      </c>
      <c r="G56" s="53">
        <v>0</v>
      </c>
      <c r="H56" s="68">
        <f t="shared" si="21"/>
        <v>0</v>
      </c>
      <c r="I56" s="164">
        <f t="shared" si="25"/>
        <v>0</v>
      </c>
      <c r="J56" s="189">
        <f t="shared" si="22"/>
        <v>0</v>
      </c>
      <c r="K56" s="189">
        <f t="shared" si="23"/>
        <v>0</v>
      </c>
      <c r="L56" s="189">
        <f t="shared" ref="L56:L58" si="28">ROUND(H56*$K$10,2)</f>
        <v>0</v>
      </c>
      <c r="M56" s="189">
        <f t="shared" si="20"/>
        <v>0</v>
      </c>
      <c r="N56" s="68">
        <v>0</v>
      </c>
      <c r="O56" s="305"/>
      <c r="P56" s="307"/>
    </row>
    <row r="57" spans="1:16" ht="15" customHeight="1" thickBot="1" x14ac:dyDescent="0.3">
      <c r="A57" s="369" t="s">
        <v>183</v>
      </c>
      <c r="B57" s="370"/>
      <c r="C57" s="370"/>
      <c r="D57" s="370"/>
      <c r="E57" s="370"/>
      <c r="F57" s="371"/>
      <c r="G57" s="372"/>
      <c r="H57" s="297">
        <f t="shared" ref="H57:N57" si="29">SUM(H48:H56)</f>
        <v>13985.52</v>
      </c>
      <c r="I57" s="297">
        <f t="shared" si="29"/>
        <v>13286.24</v>
      </c>
      <c r="J57" s="298">
        <f t="shared" si="29"/>
        <v>1786.95</v>
      </c>
      <c r="K57" s="298">
        <f t="shared" si="29"/>
        <v>0</v>
      </c>
      <c r="L57" s="189">
        <f t="shared" si="28"/>
        <v>0</v>
      </c>
      <c r="M57" s="298">
        <f t="shared" si="29"/>
        <v>0</v>
      </c>
      <c r="N57" s="297">
        <f t="shared" si="29"/>
        <v>0</v>
      </c>
      <c r="O57" s="299"/>
      <c r="P57" s="300"/>
    </row>
    <row r="58" spans="1:16" s="92" customFormat="1" ht="18" thickBot="1" x14ac:dyDescent="0.35">
      <c r="A58" s="326" t="s">
        <v>111</v>
      </c>
      <c r="B58" s="327"/>
      <c r="C58" s="327"/>
      <c r="D58" s="327"/>
      <c r="E58" s="327"/>
      <c r="F58" s="93">
        <f>F44+H57</f>
        <v>13985.52</v>
      </c>
      <c r="G58" s="93">
        <f>G44+H57</f>
        <v>13985.52</v>
      </c>
      <c r="H58" s="93">
        <f t="shared" ref="H58:N58" si="30">H44+H57</f>
        <v>13985.52</v>
      </c>
      <c r="I58" s="93">
        <f t="shared" si="30"/>
        <v>13286.24</v>
      </c>
      <c r="J58" s="191">
        <f t="shared" si="30"/>
        <v>1786.95</v>
      </c>
      <c r="K58" s="191">
        <f t="shared" si="30"/>
        <v>0</v>
      </c>
      <c r="L58" s="191">
        <f t="shared" si="28"/>
        <v>0</v>
      </c>
      <c r="M58" s="191">
        <f t="shared" si="30"/>
        <v>0</v>
      </c>
      <c r="N58" s="93">
        <f t="shared" si="30"/>
        <v>0</v>
      </c>
      <c r="O58" s="94"/>
      <c r="P58" s="95"/>
    </row>
    <row r="59" spans="1:16" s="92" customFormat="1" ht="27" customHeight="1" thickBot="1" x14ac:dyDescent="0.35">
      <c r="A59" s="328" t="s">
        <v>110</v>
      </c>
      <c r="B59" s="329"/>
      <c r="C59" s="329"/>
      <c r="D59" s="329"/>
      <c r="E59" s="329"/>
      <c r="F59" s="126">
        <f t="shared" ref="F59:N59" si="31">F38+F58</f>
        <v>64013985.520000003</v>
      </c>
      <c r="G59" s="126">
        <f t="shared" si="31"/>
        <v>76813985.519999996</v>
      </c>
      <c r="H59" s="126">
        <f t="shared" si="31"/>
        <v>48413985.520000003</v>
      </c>
      <c r="I59" s="126">
        <f t="shared" si="31"/>
        <v>13286.24</v>
      </c>
      <c r="J59" s="239">
        <f t="shared" si="31"/>
        <v>1786.95</v>
      </c>
      <c r="K59" s="239">
        <f t="shared" si="31"/>
        <v>0</v>
      </c>
      <c r="L59" s="239">
        <f>ROUND(H59*$K$10,2)</f>
        <v>0</v>
      </c>
      <c r="M59" s="239">
        <f t="shared" si="31"/>
        <v>0</v>
      </c>
      <c r="N59" s="126">
        <f t="shared" si="31"/>
        <v>22000000</v>
      </c>
      <c r="O59" s="89"/>
      <c r="P59" s="90"/>
    </row>
    <row r="60" spans="1:16" ht="15.75" x14ac:dyDescent="0.25">
      <c r="A60" s="61"/>
      <c r="B60" s="61"/>
      <c r="C60" s="62"/>
      <c r="D60" s="63"/>
      <c r="E60" s="63"/>
      <c r="F60" s="63"/>
      <c r="G60" s="63"/>
      <c r="H60" s="63"/>
      <c r="I60" s="63"/>
      <c r="J60" s="63"/>
      <c r="K60" s="63"/>
      <c r="L60" s="63"/>
      <c r="M60" s="63"/>
      <c r="N60" s="63"/>
      <c r="O60" s="61"/>
      <c r="P60" s="60"/>
    </row>
    <row r="61" spans="1:16" x14ac:dyDescent="0.25">
      <c r="A61" s="341" t="s">
        <v>138</v>
      </c>
      <c r="B61" s="341"/>
      <c r="C61" s="341"/>
      <c r="D61" s="341"/>
      <c r="E61" s="341"/>
      <c r="F61" s="341"/>
      <c r="G61" s="341"/>
      <c r="H61" s="341"/>
      <c r="I61" s="341"/>
      <c r="J61" s="341"/>
      <c r="K61" s="341"/>
      <c r="L61" s="341"/>
      <c r="M61" s="341"/>
      <c r="N61" s="341"/>
      <c r="O61" s="341"/>
      <c r="P61" s="341"/>
    </row>
    <row r="62" spans="1:16" x14ac:dyDescent="0.25">
      <c r="A62" s="341"/>
      <c r="B62" s="341"/>
      <c r="C62" s="341"/>
      <c r="D62" s="341"/>
      <c r="E62" s="341"/>
      <c r="F62" s="341"/>
      <c r="G62" s="341"/>
      <c r="H62" s="341"/>
      <c r="I62" s="341"/>
      <c r="J62" s="341"/>
      <c r="K62" s="341"/>
      <c r="L62" s="341"/>
      <c r="M62" s="341"/>
      <c r="N62" s="341"/>
      <c r="O62" s="341"/>
      <c r="P62" s="341"/>
    </row>
    <row r="63" spans="1:16" ht="2.25" customHeight="1" x14ac:dyDescent="0.25">
      <c r="A63" s="341"/>
      <c r="B63" s="341"/>
      <c r="C63" s="341"/>
      <c r="D63" s="341"/>
      <c r="E63" s="341"/>
      <c r="F63" s="341"/>
      <c r="G63" s="341"/>
      <c r="H63" s="341"/>
      <c r="I63" s="341"/>
      <c r="J63" s="341"/>
      <c r="K63" s="341"/>
      <c r="L63" s="341"/>
      <c r="M63" s="341"/>
      <c r="N63" s="341"/>
      <c r="O63" s="341"/>
      <c r="P63" s="341"/>
    </row>
    <row r="64" spans="1:16" ht="15.75" x14ac:dyDescent="0.25">
      <c r="A64" s="61"/>
      <c r="B64" s="61"/>
      <c r="C64" s="62"/>
      <c r="D64" s="63"/>
      <c r="E64" s="63"/>
      <c r="F64" s="63"/>
      <c r="G64" s="63"/>
      <c r="H64" s="63"/>
      <c r="I64" s="115"/>
      <c r="J64" s="115"/>
      <c r="K64" s="115"/>
      <c r="L64" s="115"/>
      <c r="M64" s="115"/>
      <c r="N64" s="63"/>
      <c r="O64" s="61"/>
      <c r="P64" s="60"/>
    </row>
    <row r="65" spans="1:16" ht="15.75" x14ac:dyDescent="0.25">
      <c r="A65" s="61" t="s">
        <v>17</v>
      </c>
      <c r="B65" s="61"/>
      <c r="C65" s="62"/>
      <c r="D65" s="63"/>
      <c r="E65" s="63"/>
      <c r="F65" s="63"/>
      <c r="G65" s="63"/>
      <c r="H65" s="63"/>
      <c r="I65" s="63"/>
      <c r="J65" s="63"/>
      <c r="K65" s="63"/>
      <c r="L65" s="63"/>
      <c r="M65" s="63"/>
      <c r="N65" s="63"/>
      <c r="O65" s="64"/>
    </row>
    <row r="66" spans="1:16" ht="15.75" x14ac:dyDescent="0.25">
      <c r="A66" s="61"/>
      <c r="B66" s="61"/>
      <c r="C66" s="62"/>
      <c r="D66" s="63"/>
      <c r="E66" s="63"/>
      <c r="F66" s="63"/>
      <c r="G66" s="63"/>
      <c r="H66" s="63"/>
      <c r="I66" s="63"/>
      <c r="J66" s="63"/>
      <c r="K66" s="63"/>
      <c r="L66" s="63"/>
      <c r="M66" s="63"/>
      <c r="N66" s="63"/>
      <c r="O66" s="62" t="s">
        <v>68</v>
      </c>
    </row>
    <row r="67" spans="1:16" ht="11.25" customHeight="1" x14ac:dyDescent="0.25">
      <c r="A67" s="5"/>
      <c r="B67" s="5"/>
      <c r="C67" s="6"/>
      <c r="D67" s="7"/>
      <c r="E67" s="7"/>
      <c r="F67" s="7"/>
      <c r="G67" s="7"/>
      <c r="H67" s="7"/>
      <c r="I67" s="7"/>
      <c r="J67" s="7"/>
      <c r="K67" s="7"/>
      <c r="L67" s="7"/>
      <c r="M67" s="7"/>
      <c r="N67" s="7"/>
      <c r="O67" s="5"/>
    </row>
    <row r="68" spans="1:16" x14ac:dyDescent="0.25">
      <c r="A68" s="330" t="s">
        <v>14</v>
      </c>
      <c r="B68" s="331"/>
      <c r="C68" s="331"/>
      <c r="D68" s="331"/>
      <c r="E68" s="331"/>
      <c r="F68" s="331"/>
      <c r="G68" s="331"/>
      <c r="H68" s="331"/>
      <c r="I68" s="331"/>
      <c r="J68" s="331"/>
      <c r="K68" s="331"/>
      <c r="L68" s="331"/>
      <c r="M68" s="331"/>
      <c r="N68" s="331"/>
      <c r="O68" s="331"/>
      <c r="P68" s="8"/>
    </row>
    <row r="69" spans="1:16" x14ac:dyDescent="0.25">
      <c r="A69" s="342" t="s">
        <v>120</v>
      </c>
      <c r="B69" s="343"/>
      <c r="C69" s="343"/>
      <c r="D69" s="343"/>
      <c r="E69" s="343"/>
      <c r="F69" s="343"/>
      <c r="G69" s="343"/>
      <c r="H69" s="343"/>
      <c r="I69" s="343"/>
      <c r="J69" s="343"/>
      <c r="K69" s="343"/>
      <c r="L69" s="343"/>
      <c r="M69" s="343"/>
      <c r="N69" s="343"/>
      <c r="O69" s="343"/>
      <c r="P69" s="343"/>
    </row>
    <row r="70" spans="1:16" ht="15" customHeight="1" x14ac:dyDescent="0.25">
      <c r="A70" s="312" t="s">
        <v>96</v>
      </c>
      <c r="B70" s="313"/>
      <c r="C70" s="313"/>
      <c r="D70" s="313"/>
      <c r="E70" s="313"/>
      <c r="F70" s="313"/>
      <c r="G70" s="313"/>
      <c r="H70" s="313"/>
      <c r="I70" s="313"/>
      <c r="J70" s="313"/>
      <c r="K70" s="313"/>
      <c r="L70" s="313"/>
      <c r="M70" s="313"/>
      <c r="N70" s="313"/>
      <c r="O70" s="313"/>
      <c r="P70" s="314"/>
    </row>
    <row r="71" spans="1:16" ht="33.75" customHeight="1" x14ac:dyDescent="0.25">
      <c r="A71" s="315" t="s">
        <v>18</v>
      </c>
      <c r="B71" s="315"/>
      <c r="C71" s="315"/>
      <c r="D71" s="315"/>
      <c r="E71" s="315"/>
      <c r="F71" s="315"/>
      <c r="G71" s="315"/>
      <c r="H71" s="315"/>
      <c r="I71" s="315"/>
      <c r="J71" s="315"/>
      <c r="K71" s="315"/>
      <c r="L71" s="315"/>
      <c r="M71" s="315"/>
      <c r="N71" s="315"/>
      <c r="O71" s="315"/>
      <c r="P71" s="315"/>
    </row>
    <row r="72" spans="1:16" ht="32.25" customHeight="1" x14ac:dyDescent="0.25">
      <c r="A72" s="315" t="s">
        <v>97</v>
      </c>
      <c r="B72" s="315"/>
      <c r="C72" s="315"/>
      <c r="D72" s="315"/>
      <c r="E72" s="315"/>
      <c r="F72" s="315"/>
      <c r="G72" s="315"/>
      <c r="H72" s="315"/>
      <c r="I72" s="315"/>
      <c r="J72" s="315"/>
      <c r="K72" s="315"/>
      <c r="L72" s="315"/>
      <c r="M72" s="315"/>
      <c r="N72" s="315"/>
      <c r="O72" s="315"/>
      <c r="P72" s="315"/>
    </row>
    <row r="73" spans="1:16" ht="21" customHeight="1" x14ac:dyDescent="0.25">
      <c r="A73" s="359" t="s">
        <v>161</v>
      </c>
      <c r="B73" s="360"/>
      <c r="C73" s="360"/>
      <c r="D73" s="360"/>
      <c r="E73" s="360"/>
      <c r="F73" s="360"/>
      <c r="G73" s="360"/>
      <c r="H73" s="360"/>
      <c r="I73" s="360"/>
      <c r="J73" s="360"/>
      <c r="K73" s="360"/>
      <c r="L73" s="360"/>
      <c r="M73" s="360"/>
      <c r="N73" s="360"/>
      <c r="O73" s="360"/>
      <c r="P73" s="361"/>
    </row>
    <row r="74" spans="1:16" ht="18.75" customHeight="1" x14ac:dyDescent="0.25">
      <c r="A74" s="337" t="s">
        <v>116</v>
      </c>
      <c r="B74" s="337"/>
      <c r="C74" s="337"/>
      <c r="D74" s="337"/>
      <c r="E74" s="337"/>
      <c r="F74" s="337"/>
      <c r="G74" s="337"/>
      <c r="H74" s="337"/>
      <c r="I74" s="337"/>
      <c r="J74" s="337"/>
      <c r="K74" s="337"/>
      <c r="L74" s="337"/>
      <c r="M74" s="337"/>
      <c r="N74" s="337"/>
      <c r="O74" s="337"/>
      <c r="P74" s="337"/>
    </row>
    <row r="75" spans="1:16" ht="165.75" customHeight="1" x14ac:dyDescent="0.25">
      <c r="A75" s="373" t="s">
        <v>158</v>
      </c>
      <c r="B75" s="373"/>
      <c r="C75" s="373"/>
      <c r="D75" s="373"/>
      <c r="E75" s="373"/>
      <c r="F75" s="373"/>
      <c r="G75" s="373"/>
      <c r="H75" s="373"/>
      <c r="I75" s="373"/>
      <c r="J75" s="373"/>
      <c r="K75" s="373"/>
      <c r="L75" s="373"/>
      <c r="M75" s="373"/>
      <c r="N75" s="373"/>
      <c r="O75" s="373"/>
      <c r="P75" s="373"/>
    </row>
    <row r="76" spans="1:16" ht="46.5" customHeight="1" x14ac:dyDescent="0.25">
      <c r="A76" s="374" t="s">
        <v>160</v>
      </c>
      <c r="B76" s="375"/>
      <c r="C76" s="375"/>
      <c r="D76" s="375"/>
      <c r="E76" s="375"/>
      <c r="F76" s="375"/>
      <c r="G76" s="375"/>
      <c r="H76" s="375"/>
      <c r="I76" s="375"/>
      <c r="J76" s="375"/>
      <c r="K76" s="375"/>
      <c r="L76" s="375"/>
      <c r="M76" s="375"/>
      <c r="N76" s="375"/>
      <c r="O76" s="375"/>
      <c r="P76" s="376"/>
    </row>
    <row r="77" spans="1:16" x14ac:dyDescent="0.25">
      <c r="A77" s="362" t="s">
        <v>156</v>
      </c>
      <c r="B77" s="363"/>
      <c r="C77" s="363"/>
      <c r="D77" s="363"/>
      <c r="E77" s="363"/>
      <c r="F77" s="363"/>
      <c r="G77" s="363"/>
      <c r="H77" s="363"/>
      <c r="I77" s="363"/>
      <c r="J77" s="363"/>
      <c r="K77" s="363"/>
      <c r="L77" s="363"/>
      <c r="M77" s="363"/>
      <c r="N77" s="363"/>
      <c r="O77" s="363"/>
      <c r="P77" s="364"/>
    </row>
    <row r="78" spans="1:16" x14ac:dyDescent="0.25">
      <c r="A78" s="8"/>
      <c r="B78" s="8"/>
      <c r="C78" s="9"/>
      <c r="D78" s="10"/>
      <c r="E78" s="22"/>
      <c r="F78" s="22"/>
      <c r="G78" s="22"/>
      <c r="H78" s="22"/>
      <c r="I78" s="22"/>
      <c r="J78" s="22"/>
      <c r="K78" s="22"/>
      <c r="L78" s="22"/>
      <c r="M78" s="22"/>
      <c r="N78" s="22"/>
      <c r="O78" s="18"/>
      <c r="P78" s="18"/>
    </row>
    <row r="79" spans="1:16" x14ac:dyDescent="0.25">
      <c r="A79" s="8"/>
      <c r="B79" s="8"/>
      <c r="C79" s="9"/>
      <c r="D79" s="10"/>
      <c r="E79" s="22"/>
      <c r="F79" s="22"/>
      <c r="G79" s="22"/>
      <c r="H79" s="22"/>
      <c r="I79" s="22"/>
      <c r="J79" s="22"/>
      <c r="K79" s="22"/>
      <c r="L79" s="22"/>
      <c r="M79" s="22"/>
      <c r="N79" s="22"/>
      <c r="O79" s="18"/>
      <c r="P79" s="18"/>
    </row>
    <row r="80" spans="1:16" x14ac:dyDescent="0.25">
      <c r="A80" s="8"/>
      <c r="B80" s="8"/>
      <c r="C80" s="9"/>
      <c r="D80" s="10"/>
      <c r="E80" s="22"/>
      <c r="F80" s="22"/>
      <c r="G80" s="22"/>
      <c r="H80" s="22"/>
      <c r="I80" s="22"/>
      <c r="J80" s="22"/>
      <c r="K80" s="22"/>
      <c r="L80" s="22"/>
      <c r="M80" s="22"/>
      <c r="N80" s="22"/>
      <c r="O80" s="18"/>
      <c r="P80" s="18"/>
    </row>
    <row r="81" spans="1:16" x14ac:dyDescent="0.25">
      <c r="A81" s="8"/>
      <c r="B81" s="8"/>
      <c r="C81" s="9"/>
      <c r="D81" s="10"/>
      <c r="E81" s="22"/>
      <c r="F81" s="22"/>
      <c r="G81" s="22"/>
      <c r="H81" s="22"/>
      <c r="I81" s="22"/>
      <c r="J81" s="22"/>
      <c r="K81" s="22"/>
      <c r="L81" s="22"/>
      <c r="M81" s="22"/>
      <c r="N81" s="22"/>
      <c r="O81" s="18"/>
      <c r="P81" s="18"/>
    </row>
    <row r="82" spans="1:16" x14ac:dyDescent="0.25">
      <c r="A82" s="8"/>
      <c r="B82" s="8"/>
      <c r="C82" s="9"/>
      <c r="D82" s="10"/>
      <c r="E82" s="22"/>
      <c r="F82" s="22"/>
      <c r="G82" s="22"/>
      <c r="H82" s="22"/>
      <c r="I82" s="22"/>
      <c r="J82" s="22"/>
      <c r="K82" s="22"/>
      <c r="L82" s="22"/>
      <c r="M82" s="22"/>
      <c r="N82" s="22"/>
      <c r="O82" s="18"/>
      <c r="P82" s="18"/>
    </row>
    <row r="83" spans="1:16" x14ac:dyDescent="0.25">
      <c r="A83" s="8"/>
      <c r="B83" s="8"/>
      <c r="C83" s="9"/>
      <c r="D83" s="10"/>
      <c r="E83" s="22"/>
      <c r="F83" s="22"/>
      <c r="G83" s="22"/>
      <c r="H83" s="22"/>
      <c r="I83" s="22"/>
      <c r="J83" s="22"/>
      <c r="K83" s="22"/>
      <c r="L83" s="22"/>
      <c r="M83" s="22"/>
      <c r="N83" s="22"/>
      <c r="O83" s="18"/>
      <c r="P83" s="18"/>
    </row>
    <row r="84" spans="1:16" x14ac:dyDescent="0.25">
      <c r="A84" s="8"/>
      <c r="B84" s="8"/>
      <c r="C84" s="9"/>
      <c r="D84" s="10"/>
      <c r="E84" s="22"/>
      <c r="F84" s="22"/>
      <c r="G84" s="22"/>
      <c r="H84" s="22"/>
      <c r="I84" s="22"/>
      <c r="J84" s="22"/>
      <c r="K84" s="22"/>
      <c r="L84" s="22"/>
      <c r="M84" s="22"/>
      <c r="N84" s="22"/>
      <c r="O84" s="18"/>
      <c r="P84" s="18"/>
    </row>
    <row r="85" spans="1:16" x14ac:dyDescent="0.25">
      <c r="A85" s="8"/>
      <c r="B85" s="8"/>
      <c r="C85" s="9"/>
      <c r="D85" s="10"/>
      <c r="E85" s="22"/>
      <c r="F85" s="22"/>
      <c r="G85" s="22"/>
      <c r="H85" s="22"/>
      <c r="I85" s="22"/>
      <c r="J85" s="22"/>
      <c r="K85" s="22"/>
      <c r="L85" s="22"/>
      <c r="M85" s="22"/>
      <c r="N85" s="22"/>
      <c r="O85" s="18"/>
      <c r="P85" s="18"/>
    </row>
    <row r="86" spans="1:16" x14ac:dyDescent="0.25">
      <c r="A86" s="8"/>
      <c r="B86" s="8"/>
      <c r="C86" s="9"/>
      <c r="D86" s="10"/>
      <c r="E86" s="22"/>
      <c r="F86" s="22"/>
      <c r="G86" s="22"/>
      <c r="H86" s="22"/>
      <c r="I86" s="22"/>
      <c r="J86" s="22"/>
      <c r="K86" s="22"/>
      <c r="L86" s="22"/>
      <c r="M86" s="22"/>
      <c r="N86" s="22"/>
      <c r="O86" s="18"/>
      <c r="P86" s="18"/>
    </row>
    <row r="87" spans="1:16" x14ac:dyDescent="0.25">
      <c r="A87" s="8"/>
      <c r="B87" s="8"/>
      <c r="C87" s="9"/>
      <c r="D87" s="10"/>
      <c r="E87" s="22"/>
      <c r="F87" s="22"/>
      <c r="G87" s="22"/>
      <c r="H87" s="22"/>
      <c r="I87" s="22"/>
      <c r="J87" s="22"/>
      <c r="K87" s="22"/>
      <c r="L87" s="22"/>
      <c r="M87" s="22"/>
      <c r="N87" s="22"/>
      <c r="O87" s="18"/>
      <c r="P87" s="18"/>
    </row>
    <row r="88" spans="1:16" x14ac:dyDescent="0.25">
      <c r="A88" s="8"/>
      <c r="B88" s="8"/>
      <c r="C88" s="9"/>
      <c r="D88" s="10"/>
      <c r="E88" s="22"/>
      <c r="F88" s="22"/>
      <c r="G88" s="22"/>
      <c r="H88" s="22"/>
      <c r="I88" s="22"/>
      <c r="J88" s="22"/>
      <c r="K88" s="22"/>
      <c r="L88" s="22"/>
      <c r="M88" s="22"/>
      <c r="N88" s="22"/>
      <c r="O88" s="18"/>
      <c r="P88" s="18"/>
    </row>
    <row r="89" spans="1:16" x14ac:dyDescent="0.25">
      <c r="A89" s="8"/>
      <c r="B89" s="8"/>
      <c r="C89" s="9"/>
      <c r="D89" s="10"/>
      <c r="E89" s="22"/>
      <c r="F89" s="22"/>
      <c r="G89" s="22"/>
      <c r="H89" s="22"/>
      <c r="I89" s="22"/>
      <c r="J89" s="22"/>
      <c r="K89" s="22"/>
      <c r="L89" s="22"/>
      <c r="M89" s="22"/>
      <c r="N89" s="22"/>
      <c r="O89" s="18"/>
      <c r="P89" s="18"/>
    </row>
    <row r="90" spans="1:16" x14ac:dyDescent="0.25">
      <c r="A90" s="8"/>
      <c r="B90" s="8"/>
      <c r="C90" s="9"/>
      <c r="D90" s="10"/>
      <c r="E90" s="22"/>
      <c r="F90" s="22"/>
      <c r="G90" s="22"/>
      <c r="H90" s="22"/>
      <c r="I90" s="22"/>
      <c r="J90" s="22"/>
      <c r="K90" s="22"/>
      <c r="L90" s="22"/>
      <c r="M90" s="22"/>
      <c r="N90" s="22"/>
      <c r="O90" s="18"/>
      <c r="P90" s="18"/>
    </row>
    <row r="91" spans="1:16" x14ac:dyDescent="0.25">
      <c r="A91" s="8"/>
      <c r="B91" s="8"/>
      <c r="C91" s="9"/>
      <c r="D91" s="10"/>
      <c r="E91" s="22"/>
      <c r="F91" s="22"/>
      <c r="G91" s="22"/>
      <c r="H91" s="22"/>
      <c r="I91" s="22"/>
      <c r="J91" s="22"/>
      <c r="K91" s="22"/>
      <c r="L91" s="22"/>
      <c r="M91" s="22"/>
      <c r="N91" s="22"/>
      <c r="O91" s="18"/>
      <c r="P91" s="18"/>
    </row>
    <row r="92" spans="1:16" x14ac:dyDescent="0.25">
      <c r="A92" s="8"/>
      <c r="B92" s="8"/>
      <c r="C92" s="9"/>
      <c r="D92" s="10"/>
      <c r="E92" s="22"/>
      <c r="F92" s="22"/>
      <c r="G92" s="22"/>
      <c r="H92" s="22"/>
      <c r="I92" s="22"/>
      <c r="J92" s="22"/>
      <c r="K92" s="22"/>
      <c r="L92" s="22"/>
      <c r="M92" s="22"/>
      <c r="N92" s="22"/>
      <c r="O92" s="18"/>
      <c r="P92" s="18"/>
    </row>
    <row r="93" spans="1:16" x14ac:dyDescent="0.25">
      <c r="A93" s="8"/>
      <c r="B93" s="8"/>
      <c r="C93" s="9"/>
      <c r="D93" s="10"/>
      <c r="E93" s="22"/>
      <c r="F93" s="22"/>
      <c r="G93" s="22"/>
      <c r="H93" s="22"/>
      <c r="I93" s="22"/>
      <c r="J93" s="22"/>
      <c r="K93" s="22"/>
      <c r="L93" s="22"/>
      <c r="M93" s="22"/>
      <c r="N93" s="22"/>
      <c r="O93" s="18"/>
      <c r="P93" s="18"/>
    </row>
    <row r="94" spans="1:16" x14ac:dyDescent="0.25">
      <c r="A94" s="8"/>
      <c r="B94" s="8"/>
      <c r="C94" s="9"/>
      <c r="D94" s="10"/>
      <c r="E94" s="22"/>
      <c r="F94" s="22"/>
      <c r="G94" s="22"/>
      <c r="H94" s="22"/>
      <c r="I94" s="22"/>
      <c r="J94" s="22"/>
      <c r="K94" s="22"/>
      <c r="L94" s="22"/>
      <c r="M94" s="22"/>
      <c r="N94" s="22"/>
      <c r="O94" s="18"/>
      <c r="P94" s="18"/>
    </row>
    <row r="95" spans="1:16" x14ac:dyDescent="0.25">
      <c r="A95" s="8"/>
      <c r="B95" s="8"/>
      <c r="C95" s="9"/>
      <c r="D95" s="10"/>
      <c r="E95" s="22"/>
      <c r="F95" s="22"/>
      <c r="G95" s="22"/>
      <c r="H95" s="22"/>
      <c r="I95" s="22"/>
      <c r="J95" s="22"/>
      <c r="K95" s="22"/>
      <c r="L95" s="22"/>
      <c r="M95" s="22"/>
      <c r="N95" s="22"/>
      <c r="O95" s="18"/>
      <c r="P95" s="18"/>
    </row>
    <row r="96" spans="1:16" x14ac:dyDescent="0.25">
      <c r="A96" s="8"/>
      <c r="B96" s="8"/>
      <c r="C96" s="9"/>
      <c r="D96" s="10"/>
      <c r="E96" s="22"/>
      <c r="F96" s="22"/>
      <c r="G96" s="22"/>
      <c r="H96" s="22"/>
      <c r="I96" s="22"/>
      <c r="J96" s="22"/>
      <c r="K96" s="22"/>
      <c r="L96" s="22"/>
      <c r="M96" s="22"/>
      <c r="N96" s="22"/>
      <c r="O96" s="18"/>
      <c r="P96" s="18"/>
    </row>
    <row r="97" spans="1:16" x14ac:dyDescent="0.25">
      <c r="A97" s="8"/>
      <c r="B97" s="8"/>
      <c r="C97" s="9"/>
      <c r="D97" s="10"/>
      <c r="E97" s="22"/>
      <c r="F97" s="22"/>
      <c r="G97" s="22"/>
      <c r="H97" s="22"/>
      <c r="I97" s="22"/>
      <c r="J97" s="22"/>
      <c r="K97" s="22"/>
      <c r="L97" s="22"/>
      <c r="M97" s="22"/>
      <c r="N97" s="22"/>
      <c r="O97" s="18"/>
      <c r="P97" s="18"/>
    </row>
    <row r="98" spans="1:16" x14ac:dyDescent="0.25">
      <c r="A98" s="8"/>
      <c r="B98" s="8"/>
      <c r="C98" s="9"/>
      <c r="D98" s="10"/>
      <c r="E98" s="22"/>
      <c r="F98" s="22"/>
      <c r="G98" s="22"/>
      <c r="H98" s="22"/>
      <c r="I98" s="22"/>
      <c r="J98" s="22"/>
      <c r="K98" s="22"/>
      <c r="L98" s="22"/>
      <c r="M98" s="22"/>
      <c r="N98" s="22"/>
      <c r="O98" s="18"/>
      <c r="P98" s="18"/>
    </row>
    <row r="99" spans="1:16" x14ac:dyDescent="0.25">
      <c r="A99" s="8"/>
      <c r="B99" s="8"/>
      <c r="C99" s="9"/>
      <c r="D99" s="10"/>
      <c r="E99" s="22"/>
      <c r="F99" s="22"/>
      <c r="G99" s="22"/>
      <c r="H99" s="22"/>
      <c r="I99" s="22"/>
      <c r="J99" s="22"/>
      <c r="K99" s="22"/>
      <c r="L99" s="22"/>
      <c r="M99" s="22"/>
      <c r="N99" s="22"/>
      <c r="O99" s="18"/>
      <c r="P99" s="18"/>
    </row>
    <row r="100" spans="1:16" x14ac:dyDescent="0.25">
      <c r="A100" s="8"/>
      <c r="B100" s="8"/>
      <c r="C100" s="9"/>
      <c r="D100" s="10"/>
      <c r="E100" s="22"/>
      <c r="F100" s="22"/>
      <c r="G100" s="22"/>
      <c r="H100" s="22"/>
      <c r="I100" s="22"/>
      <c r="J100" s="22"/>
      <c r="K100" s="22"/>
      <c r="L100" s="22"/>
      <c r="M100" s="22"/>
      <c r="N100" s="22"/>
      <c r="O100" s="18"/>
      <c r="P100" s="18"/>
    </row>
    <row r="101" spans="1:16" x14ac:dyDescent="0.25">
      <c r="A101" s="8"/>
      <c r="B101" s="8"/>
      <c r="C101" s="9"/>
      <c r="D101" s="10"/>
      <c r="E101" s="22"/>
      <c r="F101" s="22"/>
      <c r="G101" s="22"/>
      <c r="H101" s="22"/>
      <c r="I101" s="22"/>
      <c r="J101" s="22"/>
      <c r="K101" s="22"/>
      <c r="L101" s="22"/>
      <c r="M101" s="22"/>
      <c r="N101" s="22"/>
      <c r="O101" s="18"/>
      <c r="P101" s="18"/>
    </row>
    <row r="102" spans="1:16" x14ac:dyDescent="0.25">
      <c r="A102" s="8"/>
      <c r="B102" s="8"/>
      <c r="C102" s="9"/>
      <c r="D102" s="10"/>
      <c r="E102" s="22"/>
      <c r="F102" s="22"/>
      <c r="G102" s="22"/>
      <c r="H102" s="22"/>
      <c r="I102" s="22"/>
      <c r="J102" s="22"/>
      <c r="K102" s="22"/>
      <c r="L102" s="22"/>
      <c r="M102" s="22"/>
      <c r="N102" s="22"/>
      <c r="O102" s="18"/>
      <c r="P102" s="18"/>
    </row>
    <row r="103" spans="1:16" x14ac:dyDescent="0.25">
      <c r="A103" s="8"/>
      <c r="B103" s="8"/>
      <c r="C103" s="9"/>
      <c r="D103" s="10"/>
      <c r="E103" s="22"/>
      <c r="F103" s="22"/>
      <c r="G103" s="22"/>
      <c r="H103" s="22"/>
      <c r="I103" s="22"/>
      <c r="J103" s="22"/>
      <c r="K103" s="22"/>
      <c r="L103" s="22"/>
      <c r="M103" s="22"/>
      <c r="N103" s="22"/>
      <c r="O103" s="18"/>
      <c r="P103" s="18"/>
    </row>
    <row r="104" spans="1:16" x14ac:dyDescent="0.25">
      <c r="A104" s="8"/>
      <c r="B104" s="8"/>
      <c r="C104" s="9"/>
      <c r="D104" s="10"/>
      <c r="E104" s="22"/>
      <c r="F104" s="22"/>
      <c r="G104" s="22"/>
      <c r="H104" s="22"/>
      <c r="I104" s="22"/>
      <c r="J104" s="22"/>
      <c r="K104" s="22"/>
      <c r="L104" s="22"/>
      <c r="M104" s="22"/>
      <c r="N104" s="22"/>
      <c r="O104" s="18"/>
      <c r="P104" s="18"/>
    </row>
    <row r="105" spans="1:16" x14ac:dyDescent="0.25">
      <c r="A105" s="8"/>
      <c r="B105" s="8"/>
      <c r="C105" s="9"/>
      <c r="D105" s="10"/>
      <c r="E105" s="22"/>
      <c r="F105" s="22"/>
      <c r="G105" s="22"/>
      <c r="H105" s="22"/>
      <c r="I105" s="22"/>
      <c r="J105" s="22"/>
      <c r="K105" s="22"/>
      <c r="L105" s="22"/>
      <c r="M105" s="22"/>
      <c r="N105" s="22"/>
      <c r="O105" s="18"/>
      <c r="P105" s="18"/>
    </row>
    <row r="106" spans="1:16" x14ac:dyDescent="0.25">
      <c r="A106" s="8"/>
      <c r="B106" s="8"/>
      <c r="C106" s="9"/>
      <c r="D106" s="10"/>
      <c r="E106" s="22"/>
      <c r="F106" s="22"/>
      <c r="G106" s="22"/>
      <c r="H106" s="22"/>
      <c r="I106" s="22"/>
      <c r="J106" s="22"/>
      <c r="K106" s="22"/>
      <c r="L106" s="22"/>
      <c r="M106" s="22"/>
      <c r="N106" s="22"/>
      <c r="O106" s="18"/>
      <c r="P106" s="18"/>
    </row>
    <row r="107" spans="1:16" x14ac:dyDescent="0.25">
      <c r="A107" s="8"/>
      <c r="B107" s="8"/>
      <c r="C107" s="9"/>
      <c r="D107" s="10"/>
      <c r="E107" s="22"/>
      <c r="F107" s="22"/>
      <c r="G107" s="22"/>
      <c r="H107" s="22"/>
      <c r="I107" s="22"/>
      <c r="J107" s="22"/>
      <c r="K107" s="22"/>
      <c r="L107" s="22"/>
      <c r="M107" s="22"/>
      <c r="N107" s="22"/>
      <c r="O107" s="18"/>
      <c r="P107" s="18"/>
    </row>
    <row r="108" spans="1:16" x14ac:dyDescent="0.25">
      <c r="A108" s="8"/>
      <c r="B108" s="8"/>
      <c r="C108" s="9"/>
      <c r="D108" s="10"/>
      <c r="E108" s="22"/>
      <c r="F108" s="22"/>
      <c r="G108" s="22"/>
      <c r="H108" s="22"/>
      <c r="I108" s="22"/>
      <c r="J108" s="22"/>
      <c r="K108" s="22"/>
      <c r="L108" s="22"/>
      <c r="M108" s="22"/>
      <c r="N108" s="22"/>
      <c r="O108" s="18"/>
      <c r="P108" s="18"/>
    </row>
    <row r="109" spans="1:16" x14ac:dyDescent="0.25">
      <c r="A109" s="8"/>
      <c r="B109" s="8"/>
      <c r="C109" s="9"/>
      <c r="D109" s="10"/>
      <c r="E109" s="22"/>
      <c r="F109" s="22"/>
      <c r="G109" s="22"/>
      <c r="H109" s="22"/>
      <c r="I109" s="22"/>
      <c r="J109" s="22"/>
      <c r="K109" s="22"/>
      <c r="L109" s="22"/>
      <c r="M109" s="22"/>
      <c r="N109" s="22"/>
      <c r="O109" s="18"/>
      <c r="P109" s="18"/>
    </row>
    <row r="110" spans="1:16" x14ac:dyDescent="0.25">
      <c r="A110" s="8"/>
      <c r="B110" s="8"/>
      <c r="C110" s="9"/>
      <c r="D110" s="10"/>
      <c r="E110" s="22"/>
      <c r="F110" s="22"/>
      <c r="G110" s="22"/>
      <c r="H110" s="22"/>
      <c r="I110" s="22"/>
      <c r="J110" s="22"/>
      <c r="K110" s="22"/>
      <c r="L110" s="22"/>
      <c r="M110" s="22"/>
      <c r="N110" s="22"/>
      <c r="O110" s="18"/>
      <c r="P110" s="18"/>
    </row>
    <row r="111" spans="1:16" x14ac:dyDescent="0.25">
      <c r="A111" s="8"/>
      <c r="B111" s="8"/>
      <c r="C111" s="9"/>
      <c r="D111" s="10"/>
      <c r="E111" s="22"/>
      <c r="F111" s="22"/>
      <c r="G111" s="22"/>
      <c r="H111" s="22"/>
      <c r="I111" s="22"/>
      <c r="J111" s="22"/>
      <c r="K111" s="22"/>
      <c r="L111" s="22"/>
      <c r="M111" s="22"/>
      <c r="N111" s="22"/>
      <c r="O111" s="18"/>
      <c r="P111" s="18"/>
    </row>
    <row r="112" spans="1:16" x14ac:dyDescent="0.25">
      <c r="A112" s="8"/>
      <c r="B112" s="8"/>
      <c r="C112" s="9"/>
      <c r="D112" s="10"/>
      <c r="E112" s="22"/>
      <c r="F112" s="22"/>
      <c r="G112" s="22"/>
      <c r="H112" s="22"/>
      <c r="I112" s="22"/>
      <c r="J112" s="22"/>
      <c r="K112" s="22"/>
      <c r="L112" s="22"/>
      <c r="M112" s="22"/>
      <c r="N112" s="22"/>
      <c r="O112" s="18"/>
      <c r="P112" s="18"/>
    </row>
    <row r="113" spans="1:16" x14ac:dyDescent="0.25">
      <c r="A113" s="8"/>
      <c r="B113" s="8"/>
      <c r="C113" s="9"/>
      <c r="D113" s="10"/>
      <c r="E113" s="22"/>
      <c r="F113" s="22"/>
      <c r="G113" s="22"/>
      <c r="H113" s="22"/>
      <c r="I113" s="22"/>
      <c r="J113" s="22"/>
      <c r="K113" s="22"/>
      <c r="L113" s="22"/>
      <c r="M113" s="22"/>
      <c r="N113" s="22"/>
      <c r="O113" s="18"/>
      <c r="P113" s="18"/>
    </row>
    <row r="114" spans="1:16" x14ac:dyDescent="0.25">
      <c r="A114" s="8"/>
      <c r="B114" s="8"/>
      <c r="C114" s="9"/>
      <c r="D114" s="10"/>
      <c r="E114" s="22"/>
      <c r="F114" s="22"/>
      <c r="G114" s="22"/>
      <c r="H114" s="22"/>
      <c r="I114" s="22"/>
      <c r="J114" s="22"/>
      <c r="K114" s="22"/>
      <c r="L114" s="22"/>
      <c r="M114" s="22"/>
      <c r="N114" s="22"/>
      <c r="O114" s="18"/>
      <c r="P114" s="18"/>
    </row>
    <row r="115" spans="1:16" x14ac:dyDescent="0.25">
      <c r="A115" s="8"/>
      <c r="B115" s="8"/>
      <c r="C115" s="9"/>
      <c r="D115" s="10"/>
      <c r="E115" s="22"/>
      <c r="F115" s="22"/>
      <c r="G115" s="22"/>
      <c r="H115" s="22"/>
      <c r="I115" s="22"/>
      <c r="J115" s="22"/>
      <c r="K115" s="22"/>
      <c r="L115" s="22"/>
      <c r="M115" s="22"/>
      <c r="N115" s="22"/>
      <c r="O115" s="18"/>
      <c r="P115" s="18"/>
    </row>
    <row r="116" spans="1:16" x14ac:dyDescent="0.25">
      <c r="A116" s="8"/>
      <c r="B116" s="8"/>
      <c r="C116" s="9"/>
      <c r="D116" s="10"/>
      <c r="E116" s="22"/>
      <c r="F116" s="22"/>
      <c r="G116" s="22"/>
      <c r="H116" s="22"/>
      <c r="I116" s="22"/>
      <c r="J116" s="22"/>
      <c r="K116" s="22"/>
      <c r="L116" s="22"/>
      <c r="M116" s="22"/>
      <c r="N116" s="22"/>
      <c r="O116" s="18"/>
      <c r="P116" s="18"/>
    </row>
    <row r="117" spans="1:16" x14ac:dyDescent="0.25">
      <c r="E117" s="23"/>
      <c r="F117" s="23"/>
      <c r="G117" s="23"/>
      <c r="H117" s="23"/>
      <c r="I117" s="23"/>
      <c r="J117" s="23"/>
      <c r="K117" s="23"/>
      <c r="L117" s="23"/>
      <c r="M117" s="23"/>
      <c r="N117" s="23"/>
      <c r="O117" s="19"/>
      <c r="P117" s="19"/>
    </row>
    <row r="118" spans="1:16" x14ac:dyDescent="0.25">
      <c r="C118" s="1"/>
      <c r="D118" s="1"/>
      <c r="E118" s="23"/>
      <c r="F118" s="23"/>
      <c r="G118" s="23"/>
      <c r="H118" s="23"/>
      <c r="I118" s="23"/>
      <c r="J118" s="23"/>
      <c r="K118" s="23"/>
      <c r="L118" s="23"/>
      <c r="M118" s="23"/>
      <c r="N118" s="23"/>
      <c r="O118" s="19"/>
      <c r="P118" s="19"/>
    </row>
    <row r="119" spans="1:16" x14ac:dyDescent="0.25">
      <c r="C119" s="1"/>
      <c r="D119" s="1"/>
      <c r="E119" s="23"/>
      <c r="F119" s="23"/>
      <c r="G119" s="23"/>
      <c r="H119" s="23"/>
      <c r="I119" s="23"/>
      <c r="J119" s="23"/>
      <c r="K119" s="23"/>
      <c r="L119" s="23"/>
      <c r="M119" s="23"/>
      <c r="N119" s="23"/>
      <c r="O119" s="19"/>
      <c r="P119" s="19"/>
    </row>
    <row r="120" spans="1:16" x14ac:dyDescent="0.25">
      <c r="C120" s="1"/>
      <c r="D120" s="1"/>
      <c r="E120" s="23"/>
      <c r="F120" s="23"/>
      <c r="G120" s="23"/>
      <c r="H120" s="23"/>
      <c r="I120" s="23"/>
      <c r="J120" s="23"/>
      <c r="K120" s="23"/>
      <c r="L120" s="23"/>
      <c r="M120" s="23"/>
      <c r="N120" s="23"/>
      <c r="O120" s="19"/>
      <c r="P120" s="19"/>
    </row>
    <row r="121" spans="1:16" x14ac:dyDescent="0.25">
      <c r="C121" s="1"/>
      <c r="D121" s="1"/>
      <c r="E121" s="23"/>
      <c r="F121" s="23"/>
      <c r="G121" s="23"/>
      <c r="H121" s="23"/>
      <c r="I121" s="23"/>
      <c r="J121" s="23"/>
      <c r="K121" s="23"/>
      <c r="L121" s="23"/>
      <c r="M121" s="23"/>
      <c r="N121" s="23"/>
      <c r="O121" s="19"/>
      <c r="P121" s="19"/>
    </row>
    <row r="122" spans="1:16" x14ac:dyDescent="0.25">
      <c r="C122" s="1"/>
      <c r="D122" s="1"/>
      <c r="E122" s="23"/>
      <c r="F122" s="23"/>
      <c r="G122" s="23"/>
      <c r="H122" s="23"/>
      <c r="I122" s="23"/>
      <c r="J122" s="23"/>
      <c r="K122" s="23"/>
      <c r="L122" s="23"/>
      <c r="M122" s="23"/>
      <c r="N122" s="23"/>
      <c r="O122" s="19"/>
      <c r="P122" s="19"/>
    </row>
    <row r="123" spans="1:16" x14ac:dyDescent="0.25">
      <c r="C123" s="1"/>
      <c r="D123" s="1"/>
      <c r="E123" s="23"/>
      <c r="F123" s="23"/>
      <c r="G123" s="23"/>
      <c r="H123" s="23"/>
      <c r="I123" s="23"/>
      <c r="J123" s="23"/>
      <c r="K123" s="23"/>
      <c r="L123" s="23"/>
      <c r="M123" s="23"/>
      <c r="N123" s="23"/>
      <c r="O123" s="19"/>
      <c r="P123" s="19"/>
    </row>
    <row r="124" spans="1:16" x14ac:dyDescent="0.25">
      <c r="C124" s="1"/>
      <c r="D124" s="1"/>
      <c r="E124" s="23"/>
      <c r="F124" s="23"/>
      <c r="G124" s="23"/>
      <c r="H124" s="23"/>
      <c r="I124" s="23"/>
      <c r="J124" s="23"/>
      <c r="K124" s="23"/>
      <c r="L124" s="23"/>
      <c r="M124" s="23"/>
      <c r="N124" s="23"/>
      <c r="O124" s="19"/>
      <c r="P124" s="19"/>
    </row>
    <row r="125" spans="1:16" x14ac:dyDescent="0.25">
      <c r="C125" s="1"/>
      <c r="D125" s="1"/>
      <c r="E125" s="23"/>
      <c r="F125" s="23"/>
      <c r="G125" s="23"/>
      <c r="H125" s="23"/>
      <c r="I125" s="23"/>
      <c r="J125" s="23"/>
      <c r="K125" s="23"/>
      <c r="L125" s="23"/>
      <c r="M125" s="23"/>
      <c r="N125" s="23"/>
      <c r="O125" s="19"/>
      <c r="P125" s="19"/>
    </row>
    <row r="126" spans="1:16" x14ac:dyDescent="0.25">
      <c r="C126" s="1"/>
      <c r="D126" s="1"/>
      <c r="E126" s="23"/>
      <c r="F126" s="23"/>
      <c r="G126" s="23"/>
      <c r="H126" s="23"/>
      <c r="I126" s="23"/>
      <c r="J126" s="23"/>
      <c r="K126" s="23"/>
      <c r="L126" s="23"/>
      <c r="M126" s="23"/>
      <c r="N126" s="23"/>
      <c r="O126" s="19"/>
      <c r="P126" s="19"/>
    </row>
    <row r="127" spans="1:16" x14ac:dyDescent="0.25">
      <c r="C127" s="1"/>
      <c r="D127" s="1"/>
      <c r="E127" s="23"/>
      <c r="F127" s="23"/>
      <c r="G127" s="23"/>
      <c r="H127" s="23"/>
      <c r="I127" s="23"/>
      <c r="J127" s="23"/>
      <c r="K127" s="23"/>
      <c r="L127" s="23"/>
      <c r="M127" s="23"/>
      <c r="N127" s="23"/>
      <c r="O127" s="19"/>
      <c r="P127" s="19"/>
    </row>
    <row r="128" spans="1:16" x14ac:dyDescent="0.25">
      <c r="C128" s="1"/>
      <c r="D128" s="1"/>
      <c r="E128" s="23"/>
      <c r="F128" s="23"/>
      <c r="G128" s="23"/>
      <c r="H128" s="23"/>
      <c r="I128" s="23"/>
      <c r="J128" s="23"/>
      <c r="K128" s="23"/>
      <c r="L128" s="23"/>
      <c r="M128" s="23"/>
      <c r="N128" s="23"/>
      <c r="O128" s="19"/>
      <c r="P128" s="19"/>
    </row>
    <row r="129" spans="3:16" x14ac:dyDescent="0.25">
      <c r="C129" s="1"/>
      <c r="D129" s="1"/>
      <c r="E129" s="23"/>
      <c r="F129" s="23"/>
      <c r="G129" s="23"/>
      <c r="H129" s="23"/>
      <c r="I129" s="23"/>
      <c r="J129" s="23"/>
      <c r="K129" s="23"/>
      <c r="L129" s="23"/>
      <c r="M129" s="23"/>
      <c r="N129" s="23"/>
      <c r="O129" s="19"/>
      <c r="P129" s="19"/>
    </row>
    <row r="130" spans="3:16" x14ac:dyDescent="0.25">
      <c r="C130" s="1"/>
      <c r="D130" s="1"/>
      <c r="E130" s="23"/>
      <c r="F130" s="23"/>
      <c r="G130" s="23"/>
      <c r="H130" s="23"/>
      <c r="I130" s="23"/>
      <c r="J130" s="23"/>
      <c r="K130" s="23"/>
      <c r="L130" s="23"/>
      <c r="M130" s="23"/>
      <c r="N130" s="23"/>
      <c r="O130" s="19"/>
      <c r="P130" s="19"/>
    </row>
    <row r="131" spans="3:16" x14ac:dyDescent="0.25">
      <c r="C131" s="1"/>
      <c r="D131" s="1"/>
      <c r="E131" s="23"/>
      <c r="F131" s="23"/>
      <c r="G131" s="23"/>
      <c r="H131" s="23"/>
      <c r="I131" s="23"/>
      <c r="J131" s="23"/>
      <c r="K131" s="23"/>
      <c r="L131" s="23"/>
      <c r="M131" s="23"/>
      <c r="N131" s="23"/>
      <c r="O131" s="19"/>
      <c r="P131" s="19"/>
    </row>
    <row r="132" spans="3:16" x14ac:dyDescent="0.25">
      <c r="C132" s="1"/>
      <c r="D132" s="1"/>
      <c r="E132" s="23"/>
      <c r="F132" s="23"/>
      <c r="G132" s="23"/>
      <c r="H132" s="23"/>
      <c r="I132" s="23"/>
      <c r="J132" s="23"/>
      <c r="K132" s="23"/>
      <c r="L132" s="23"/>
      <c r="M132" s="23"/>
      <c r="N132" s="23"/>
      <c r="O132" s="19"/>
      <c r="P132" s="19"/>
    </row>
    <row r="133" spans="3:16" x14ac:dyDescent="0.25">
      <c r="C133" s="1"/>
      <c r="D133" s="1"/>
      <c r="E133" s="23"/>
      <c r="F133" s="23"/>
      <c r="G133" s="23"/>
      <c r="H133" s="23"/>
      <c r="I133" s="23"/>
      <c r="J133" s="23"/>
      <c r="K133" s="23"/>
      <c r="L133" s="23"/>
      <c r="M133" s="23"/>
      <c r="N133" s="23"/>
      <c r="O133" s="19"/>
      <c r="P133" s="19"/>
    </row>
    <row r="134" spans="3:16" x14ac:dyDescent="0.25">
      <c r="C134" s="1"/>
      <c r="D134" s="1"/>
      <c r="E134" s="23"/>
      <c r="F134" s="23"/>
      <c r="G134" s="23"/>
      <c r="H134" s="23"/>
      <c r="I134" s="23"/>
      <c r="J134" s="23"/>
      <c r="K134" s="23"/>
      <c r="L134" s="23"/>
      <c r="M134" s="23"/>
      <c r="N134" s="23"/>
      <c r="O134" s="19"/>
      <c r="P134" s="19"/>
    </row>
    <row r="135" spans="3:16" x14ac:dyDescent="0.25">
      <c r="C135" s="1"/>
      <c r="D135" s="1"/>
      <c r="E135" s="23"/>
      <c r="F135" s="23"/>
      <c r="G135" s="23"/>
      <c r="H135" s="23"/>
      <c r="I135" s="23"/>
      <c r="J135" s="23"/>
      <c r="K135" s="23"/>
      <c r="L135" s="23"/>
      <c r="M135" s="23"/>
      <c r="N135" s="23"/>
      <c r="O135" s="19"/>
      <c r="P135" s="19"/>
    </row>
    <row r="136" spans="3:16" x14ac:dyDescent="0.25">
      <c r="C136" s="1"/>
      <c r="D136" s="1"/>
      <c r="E136" s="23"/>
      <c r="F136" s="23"/>
      <c r="G136" s="23"/>
      <c r="H136" s="23"/>
      <c r="I136" s="23"/>
      <c r="J136" s="23"/>
      <c r="K136" s="23"/>
      <c r="L136" s="23"/>
      <c r="M136" s="23"/>
      <c r="N136" s="23"/>
      <c r="O136" s="19"/>
      <c r="P136" s="19"/>
    </row>
    <row r="137" spans="3:16" x14ac:dyDescent="0.25">
      <c r="C137" s="1"/>
      <c r="D137" s="1"/>
      <c r="E137" s="23"/>
      <c r="F137" s="23"/>
      <c r="G137" s="23"/>
      <c r="H137" s="23"/>
      <c r="I137" s="23"/>
      <c r="J137" s="23"/>
      <c r="K137" s="23"/>
      <c r="L137" s="23"/>
      <c r="M137" s="23"/>
      <c r="N137" s="23"/>
      <c r="O137" s="19"/>
      <c r="P137" s="19"/>
    </row>
    <row r="138" spans="3:16" x14ac:dyDescent="0.25">
      <c r="C138" s="1"/>
      <c r="D138" s="1"/>
      <c r="E138" s="23"/>
      <c r="F138" s="23"/>
      <c r="G138" s="23"/>
      <c r="H138" s="23"/>
      <c r="I138" s="23"/>
      <c r="J138" s="23"/>
      <c r="K138" s="23"/>
      <c r="L138" s="23"/>
      <c r="M138" s="23"/>
      <c r="N138" s="23"/>
      <c r="O138" s="19"/>
      <c r="P138" s="19"/>
    </row>
    <row r="139" spans="3:16" x14ac:dyDescent="0.25">
      <c r="C139" s="1"/>
      <c r="D139" s="1"/>
      <c r="E139" s="23"/>
      <c r="F139" s="23"/>
      <c r="G139" s="23"/>
      <c r="H139" s="23"/>
      <c r="I139" s="23"/>
      <c r="J139" s="23"/>
      <c r="K139" s="23"/>
      <c r="L139" s="23"/>
      <c r="M139" s="23"/>
      <c r="N139" s="23"/>
      <c r="O139" s="19"/>
      <c r="P139" s="19"/>
    </row>
    <row r="140" spans="3:16" x14ac:dyDescent="0.25">
      <c r="C140" s="1"/>
      <c r="D140" s="1"/>
      <c r="E140" s="23"/>
      <c r="F140" s="23"/>
      <c r="G140" s="23"/>
      <c r="H140" s="23"/>
      <c r="I140" s="23"/>
      <c r="J140" s="23"/>
      <c r="K140" s="23"/>
      <c r="L140" s="23"/>
      <c r="M140" s="23"/>
      <c r="N140" s="23"/>
      <c r="O140" s="19"/>
      <c r="P140" s="19"/>
    </row>
  </sheetData>
  <protectedRanges>
    <protectedRange sqref="P44:P45 P57" name="Rozsah4"/>
    <protectedRange sqref="A19:A25 A30:A32 A34:A36" name="Rozsah3"/>
    <protectedRange sqref="D31:E32 D23:E25 D17:E21" name="Rozsah2"/>
    <protectedRange sqref="C24:C25 C17:C21" name="Rozsah1"/>
    <protectedRange sqref="P17:P21 P23:P25 P30:P32 P34:P36 P41:P43" name="Rozsah4_1"/>
    <protectedRange sqref="P48:P51 P56" name="Rozsah4_2"/>
    <protectedRange sqref="P55" name="Rozsah4_4"/>
  </protectedRanges>
  <mergeCells count="26">
    <mergeCell ref="A73:P73"/>
    <mergeCell ref="A77:P77"/>
    <mergeCell ref="A72:P72"/>
    <mergeCell ref="A37:E37"/>
    <mergeCell ref="A38:E38"/>
    <mergeCell ref="A39:N39"/>
    <mergeCell ref="A58:E58"/>
    <mergeCell ref="A59:E59"/>
    <mergeCell ref="A44:E44"/>
    <mergeCell ref="A57:G57"/>
    <mergeCell ref="A74:P74"/>
    <mergeCell ref="A75:P75"/>
    <mergeCell ref="A76:P76"/>
    <mergeCell ref="A61:P63"/>
    <mergeCell ref="A68:O68"/>
    <mergeCell ref="A69:P69"/>
    <mergeCell ref="A70:P70"/>
    <mergeCell ref="A71:P71"/>
    <mergeCell ref="A26:E26"/>
    <mergeCell ref="A2:P2"/>
    <mergeCell ref="A5:P5"/>
    <mergeCell ref="B7:P7"/>
    <mergeCell ref="B9:P9"/>
    <mergeCell ref="B8:P8"/>
    <mergeCell ref="C10:D10"/>
    <mergeCell ref="A52:P52"/>
  </mergeCells>
  <conditionalFormatting sqref="H41:H43">
    <cfRule type="cellIs" dxfId="6" priority="19" stopIfTrue="1" operator="greaterThan">
      <formula>$G41</formula>
    </cfRule>
  </conditionalFormatting>
  <conditionalFormatting sqref="H26">
    <cfRule type="cellIs" dxfId="5" priority="17" stopIfTrue="1" operator="greaterThan">
      <formula>$G26</formula>
    </cfRule>
  </conditionalFormatting>
  <conditionalFormatting sqref="H37:H38">
    <cfRule type="cellIs" dxfId="4" priority="15" stopIfTrue="1" operator="greaterThan">
      <formula>$G37</formula>
    </cfRule>
  </conditionalFormatting>
  <conditionalFormatting sqref="H17:H21">
    <cfRule type="cellIs" dxfId="3" priority="4" stopIfTrue="1" operator="greaterThan">
      <formula>$G17</formula>
    </cfRule>
  </conditionalFormatting>
  <conditionalFormatting sqref="H30:H32">
    <cfRule type="cellIs" dxfId="2" priority="2" stopIfTrue="1" operator="greaterThan">
      <formula>$G30</formula>
    </cfRule>
  </conditionalFormatting>
  <conditionalFormatting sqref="H23:H25">
    <cfRule type="cellIs" dxfId="1" priority="3" stopIfTrue="1" operator="greaterThan">
      <formula>$G23</formula>
    </cfRule>
  </conditionalFormatting>
  <conditionalFormatting sqref="H34:H36">
    <cfRule type="cellIs" dxfId="0" priority="1" stopIfTrue="1" operator="greaterThan">
      <formula>$G34</formula>
    </cfRule>
  </conditionalFormatting>
  <dataValidations xWindow="31" yWindow="570" count="16">
    <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 sqref="O37">
      <formula1>$F$3:$F$8</formula1>
    </dataValidation>
    <dataValidation allowBlank="1" showInputMessage="1" showErrorMessage="1" prompt="vložte príslušné % vlastných zdrojov prijímateľa podľa bodu 1.4 Vyzvania" sqref="I10"/>
    <dataValidation allowBlank="1" showInputMessage="1" showErrorMessage="1" prompt="vložte príslušné % zdroja ŠR podľa bodu 1.4 Vyzvania" sqref="G10"/>
    <dataValidation allowBlank="1" showInputMessage="1" showErrorMessage="1" prompt="vložte príslušné % zdroja EÚ podľa bodu 1.4 Vyzvania" sqref="E10"/>
    <dataValidation allowBlank="1" showInputMessage="1" showErrorMessage="1" prompt="vložte príslušné % NFP podľa bodu 1.4 Vyzvania (súčet EU+ŠR)" sqref="B10"/>
    <dataValidation allowBlank="1" showInputMessage="1" showErrorMessage="1" prompt="Uvádzajte matematicky zaokrúhlené na dve desatinné miesta." sqref="G50:G51 G56"/>
    <dataValidation allowBlank="1" showInputMessage="1" showErrorMessage="1" prompt="Žiadateľ je povinný pri zostavovaní rozpočtu projektu dodržať  limity oprávnenosti výdavkov uvedené v Prílohe č. 1 k Príručke k oprávnenosti výdavkov OPII. Výdavky nad rámec stanovených limitov budú posúdené ako neoprávnené.  " sqref="B15 B27:N27 A39:N39"/>
    <dataValidation allowBlank="1" showInputMessage="1" showErrorMessage="1" prompt="Musí byť v súlade s finančnými a percentuálnymi limtmi uvedenými v Príručke OPII k oprávnenosti výdavkov" sqref="O28 O47 O14 P13 P46 O54 P53"/>
    <dataValidation allowBlank="1" showInputMessage="1" showErrorMessage="1" prompt="Stručne špecifikujte jednotlivé výdavky z hľadiska ich predmetu, resp. rozsahu. To znamená, že v prípade, ak výdavok pozostáva z viacerých položiek, je potrebné v rámci vecného popisu výdavku  výdavok bližšie špecifikovať.  " sqref="O17:O21 O23:O25 O30:O32 O34:O36 O41:O43"/>
    <dataValidation operator="lessThanOrEqual" allowBlank="1" showInputMessage="1" showErrorMessage="1" error="Prekročili ste finančný limit pre 1 kus plagátu - max. suma za 1 kus plagátu je 30 EUR" sqref="E43"/>
    <dataValidation operator="lessThanOrEqual" allowBlank="1" showInputMessage="1" showErrorMessage="1" error="Prekročili ste finančný limit pre 1 kus stálej tabule - max. suma za 1 kus stálej tabule je 500 EUR." sqref="E42"/>
    <dataValidation operator="lessThanOrEqual" allowBlank="1" showInputMessage="1" showErrorMessage="1" errorTitle="Upozornenie" error="Prekročili ste stanovený finančný limit - max. suma pre jeden dočasný pútač je 920 €" promptTitle="Limit" sqref="E41"/>
    <dataValidation allowBlank="1" showInputMessage="1" showErrorMessage="1" prompt="Bunka je prednastavená na 20% DPH. Ak sa upaltňuje iná sadzba DPH, zmeňte vzorec." sqref="G17 G19:G21 G23:G25 G30:G32 G34:G36 G41:G43"/>
    <dataValidation allowBlank="1" showInputMessage="1" showErrorMessage="1" prompt="Všetky riadky označené modrým písmom slúžia ako príklad vyplnenia rozpočtu projektu. V ŽoNFP ich odstráňte a vypĺňajte len riadky označené čiernym písmom." sqref="A17"/>
    <dataValidation allowBlank="1" showInputMessage="1" showErrorMessage="1" prompt="Interné riadenie projektu je možné vykonávať výlučne prostredníctvom jednej pracovnej pozície uvedenej v tabuľke 2 Príručky k OV OPII. Viac informácií  k podmienkam oprávnenosti osobných výdavkov je uvedených v kapitole  4.9.1  Príručky k OV OPII." sqref="A46 A53"/>
    <dataValidation allowBlank="1" showInputMessage="1" showErrorMessage="1" prompt="Interné riadenie projektu je pre možné vykonávať výlučne prostredníctvom jednej pracovnej pozície uvedenej v tabuľke 2 Príručky k OV OPII. Viac informácií  k podmienkam oprávnenosti osobných výdavkov je uvedených v kapitole  4.9.1  Príručky k OV OPII." sqref="C55"/>
  </dataValidations>
  <pageMargins left="0.39370078740157483" right="0.39370078740157483" top="0.74803149606299213" bottom="0.74803149606299213" header="0.31496062992125984" footer="0.31496062992125984"/>
  <pageSetup paperSize="9" scale="55" orientation="landscape" r:id="rId1"/>
  <headerFooter>
    <oddHeader>&amp;RPríloha č. 1a PpŽ - Podporná dokumentácia k oprávnenosti výdavkov, časť a) Podrobný rozpočet projektu</oddHeader>
  </headerFooter>
  <ignoredErrors>
    <ignoredError sqref="M26:N26 M37:N38 M44:N44 H48:H49 M56:N59 F58:G59 M17:M25 M30:M36 M41:M43 H57:H59 M48:N50 I48:K50 F41:K43 F30:K36 F19:K25 I56:K59 F44:K44 F37:K38 F26:K26 F17:G17 J17:K17 F18:H18 J18:K18" unlockedFormula="1"/>
    <ignoredError sqref="M47:P47 A47:K47" numberStoredAsText="1"/>
  </ignoredErrors>
  <legacyDrawing r:id="rId2"/>
  <extLst>
    <ext xmlns:x14="http://schemas.microsoft.com/office/spreadsheetml/2009/9/main" uri="{CCE6A557-97BC-4b89-ADB6-D9C93CAAB3DF}">
      <x14:dataValidations xmlns:xm="http://schemas.microsoft.com/office/excel/2006/main" xWindow="31" yWindow="570" count="13">
        <x14:dataValidation type="list" allowBlank="1" showInputMessage="1" showErrorMessage="1">
          <x14:formula1>
            <xm:f>Zdroj!$J$3:$J$6</xm:f>
          </x14:formula1>
          <xm:sqref>O57</xm:sqref>
        </x14:dataValidation>
        <x14:dataValidation type="list" allowBlank="1" showInputMessage="1" showErrorMessage="1">
          <x14:formula1>
            <xm:f>Zdroj!$H$3:$H$5</xm:f>
          </x14:formula1>
          <xm:sqref>B41:B43</xm:sqref>
        </x14:dataValidation>
        <x14:dataValidation type="list" allowBlank="1" showInputMessage="1" showErrorMessage="1">
          <x14:formula1>
            <xm:f>Zdroj!$G$3:$G$4</xm:f>
          </x14:formula1>
          <xm:sqref>O10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">
          <x14:formula1>
            <xm:f>Zdroj!$E$3:$E$8</xm:f>
          </x14:formula1>
          <xm:sqref>O44</xm:sqref>
        </x14:dataValidation>
        <x14:dataValidation type="list" allowBlank="1" showInputMessage="1" showErrorMessage="1">
          <x14:formula1>
            <xm:f>Zdroj!$C$3:$C$8</xm:f>
          </x14:formula1>
          <xm:sqref>B9:P9</xm:sqref>
        </x14:dataValidation>
        <x14:dataValidation type="list" allowBlank="1" showInputMessage="1" showErrorMessage="1">
          <x14:formula1>
            <xm:f>Zdroj!$I$3</xm:f>
          </x14:formula1>
          <xm:sqref>B48:B51 B56</xm:sqref>
        </x14:dataValidation>
        <x14:dataValidation type="list" allowBlank="1" showErrorMessage="1" prompt="_x000a_">
          <x14:formula1>
            <xm:f>Zdroj!$D$3:$D$15</xm:f>
          </x14:formula1>
          <xm:sqref>B23:B25 B17:B21 B34:B36 B30:B32</xm:sqref>
        </x14:dataValidation>
        <x14:dataValidation type="list" allowBlank="1" showInputMessage="1" showErrorMessage="1" prompt="Z roletového menu vyberte príslušný spôsob stanovenia výšky výdavku. V prípade potreby špecifikujte spôsob stanovenia výšky výdavku v poli &quot;Vecný popis výdavku&quot;. Vybrané výdavky povinne špecifikujte v príslušných priložených samostatných zošitoch.  ">
          <x14:formula1>
            <xm:f>Zdroj!$E$3:$E$8</xm:f>
          </x14:formula1>
          <xm:sqref>P17:P21 P23:P25 P30:P32 P34:P36 P41:P43</xm:sqref>
        </x14:dataValidation>
        <x14:dataValidation type="list" allowBlank="1" showInputMessage="1" showErrorMessage="1" prompt="Z roletového menu vyberte príslušný spôsob stanovenia výšky výdavku. ">
          <x14:formula1>
            <xm:f>Zdroj!$J$3</xm:f>
          </x14:formula1>
          <xm:sqref>P48:P51 P56</xm:sqref>
        </x14:dataValidation>
        <x14:dataValidation type="list" allowBlank="1" showInputMessage="1" showErrorMessage="1">
          <x14:formula1>
            <xm:f>Zdroj!$B$3:$B$22</xm:f>
          </x14:formula1>
          <xm:sqref>B7:P7</xm:sqref>
        </x14:dataValidation>
        <x14:dataValidation type="list" allowBlank="1" showInputMessage="1" showErrorMessage="1" prompt="Z roletového menu vyberte príslušný spôsob stanovenia výšky výdavku. ">
          <x14:formula1>
            <xm:f>Zdroj!$K$3:$K$5</xm:f>
          </x14:formula1>
          <xm:sqref>P55</xm:sqref>
        </x14:dataValidation>
        <x14:dataValidation type="list" allowBlank="1" showInputMessage="1" showErrorMessage="1">
          <x14:formula1>
            <xm:f>Zdroj!$I$4</xm:f>
          </x14:formula1>
          <xm:sqref>B55</xm:sqref>
        </x14:dataValidation>
        <x14:dataValidation type="list" allowBlank="1" showInputMessage="1" showErrorMessage="1">
          <x14:formula1>
            <xm:f>Zdroj!$F$3:$F$8</xm:f>
          </x14:formula1>
          <xm:sqref>A55 A48:A51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B1:F17"/>
  <sheetViews>
    <sheetView zoomScale="80" zoomScaleNormal="80" workbookViewId="0">
      <selection activeCell="E36" sqref="E36"/>
    </sheetView>
  </sheetViews>
  <sheetFormatPr defaultRowHeight="15" x14ac:dyDescent="0.25"/>
  <cols>
    <col min="1" max="1" width="3.7109375" customWidth="1"/>
    <col min="2" max="2" width="5.140625" customWidth="1"/>
    <col min="3" max="3" width="28" customWidth="1"/>
    <col min="4" max="4" width="26.7109375" customWidth="1"/>
    <col min="5" max="5" width="27.140625" customWidth="1"/>
    <col min="6" max="6" width="25" customWidth="1"/>
  </cols>
  <sheetData>
    <row r="1" spans="2:6" x14ac:dyDescent="0.25">
      <c r="D1" s="378" t="s">
        <v>122</v>
      </c>
      <c r="E1" s="378"/>
      <c r="F1" s="378"/>
    </row>
    <row r="2" spans="2:6" ht="15.75" customHeight="1" thickBot="1" x14ac:dyDescent="0.3">
      <c r="B2" s="377" t="s">
        <v>119</v>
      </c>
      <c r="C2" s="377"/>
      <c r="D2" s="110"/>
      <c r="E2" s="110"/>
      <c r="F2" s="110"/>
    </row>
    <row r="3" spans="2:6" ht="58.5" customHeight="1" x14ac:dyDescent="0.25">
      <c r="B3" s="152" t="s">
        <v>60</v>
      </c>
      <c r="C3" s="153" t="s">
        <v>62</v>
      </c>
      <c r="D3" s="153" t="s">
        <v>61</v>
      </c>
      <c r="E3" s="153" t="s">
        <v>63</v>
      </c>
      <c r="F3" s="154" t="s">
        <v>64</v>
      </c>
    </row>
    <row r="4" spans="2:6" ht="15.75" x14ac:dyDescent="0.25">
      <c r="B4" s="155">
        <v>1</v>
      </c>
      <c r="C4" s="156"/>
      <c r="D4" s="156"/>
      <c r="E4" s="156"/>
      <c r="F4" s="157"/>
    </row>
    <row r="5" spans="2:6" ht="15.75" x14ac:dyDescent="0.25">
      <c r="B5" s="155">
        <v>2</v>
      </c>
      <c r="C5" s="156"/>
      <c r="D5" s="156"/>
      <c r="E5" s="156"/>
      <c r="F5" s="157"/>
    </row>
    <row r="6" spans="2:6" ht="15.75" x14ac:dyDescent="0.25">
      <c r="B6" s="155">
        <v>3</v>
      </c>
      <c r="C6" s="156"/>
      <c r="D6" s="156"/>
      <c r="E6" s="156"/>
      <c r="F6" s="157"/>
    </row>
    <row r="7" spans="2:6" ht="15.75" x14ac:dyDescent="0.25">
      <c r="B7" s="155">
        <v>4</v>
      </c>
      <c r="C7" s="156"/>
      <c r="D7" s="156"/>
      <c r="E7" s="156"/>
      <c r="F7" s="157"/>
    </row>
    <row r="8" spans="2:6" ht="15.75" x14ac:dyDescent="0.25">
      <c r="B8" s="155">
        <v>5</v>
      </c>
      <c r="C8" s="156"/>
      <c r="D8" s="156"/>
      <c r="E8" s="156"/>
      <c r="F8" s="157"/>
    </row>
    <row r="9" spans="2:6" ht="15.75" x14ac:dyDescent="0.25">
      <c r="B9" s="155">
        <v>6</v>
      </c>
      <c r="C9" s="156"/>
      <c r="D9" s="156"/>
      <c r="E9" s="156"/>
      <c r="F9" s="157"/>
    </row>
    <row r="10" spans="2:6" ht="15.75" x14ac:dyDescent="0.25">
      <c r="B10" s="155">
        <v>7</v>
      </c>
      <c r="C10" s="156"/>
      <c r="D10" s="156"/>
      <c r="E10" s="156"/>
      <c r="F10" s="157"/>
    </row>
    <row r="11" spans="2:6" ht="15.75" x14ac:dyDescent="0.25">
      <c r="B11" s="155" t="s">
        <v>65</v>
      </c>
      <c r="C11" s="156"/>
      <c r="D11" s="156"/>
      <c r="E11" s="156"/>
      <c r="F11" s="157"/>
    </row>
    <row r="12" spans="2:6" ht="15.75" x14ac:dyDescent="0.25">
      <c r="B12" s="155" t="s">
        <v>65</v>
      </c>
      <c r="C12" s="156"/>
      <c r="D12" s="156"/>
      <c r="E12" s="156"/>
      <c r="F12" s="157"/>
    </row>
    <row r="13" spans="2:6" ht="16.5" thickBot="1" x14ac:dyDescent="0.3">
      <c r="B13" s="158" t="s">
        <v>66</v>
      </c>
      <c r="C13" s="159"/>
      <c r="D13" s="159"/>
      <c r="E13" s="159"/>
      <c r="F13" s="160"/>
    </row>
    <row r="14" spans="2:6" ht="16.5" thickBot="1" x14ac:dyDescent="0.3">
      <c r="B14" s="379" t="s">
        <v>121</v>
      </c>
      <c r="C14" s="380"/>
      <c r="D14" s="380"/>
      <c r="E14" s="381"/>
      <c r="F14" s="161">
        <f>SUM(F4:F13)</f>
        <v>0</v>
      </c>
    </row>
    <row r="16" spans="2:6" x14ac:dyDescent="0.25">
      <c r="C16" s="16"/>
      <c r="D16" s="16"/>
      <c r="E16" s="16"/>
    </row>
    <row r="17" spans="3:5" x14ac:dyDescent="0.25">
      <c r="C17" s="16"/>
      <c r="D17" s="16"/>
      <c r="E17" s="16"/>
    </row>
  </sheetData>
  <mergeCells count="3">
    <mergeCell ref="B2:C2"/>
    <mergeCell ref="D1:F1"/>
    <mergeCell ref="B14:E1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2:K125"/>
  <sheetViews>
    <sheetView topLeftCell="D1" workbookViewId="0">
      <selection activeCell="K2" sqref="K2"/>
    </sheetView>
  </sheetViews>
  <sheetFormatPr defaultRowHeight="12.75" x14ac:dyDescent="0.2"/>
  <cols>
    <col min="1" max="1" width="10.28515625" style="32" hidden="1" customWidth="1"/>
    <col min="2" max="2" width="34" style="32" customWidth="1"/>
    <col min="3" max="3" width="31.140625" style="32" customWidth="1"/>
    <col min="4" max="4" width="31" style="32" customWidth="1"/>
    <col min="5" max="5" width="42.140625" style="32" customWidth="1"/>
    <col min="6" max="6" width="26.5703125" style="32" customWidth="1"/>
    <col min="7" max="7" width="15.85546875" style="32" customWidth="1"/>
    <col min="8" max="8" width="15.7109375" style="32" customWidth="1"/>
    <col min="9" max="9" width="19.85546875" style="32" customWidth="1"/>
    <col min="10" max="10" width="40.5703125" style="32" customWidth="1"/>
    <col min="11" max="11" width="34.28515625" style="32" customWidth="1"/>
    <col min="12" max="16384" width="9.140625" style="32"/>
  </cols>
  <sheetData>
    <row r="2" spans="2:11" ht="51" x14ac:dyDescent="0.2">
      <c r="B2" s="25" t="s">
        <v>20</v>
      </c>
      <c r="C2" s="25" t="s">
        <v>26</v>
      </c>
      <c r="D2" s="25" t="s">
        <v>98</v>
      </c>
      <c r="E2" s="25" t="s">
        <v>103</v>
      </c>
      <c r="F2" s="26" t="s">
        <v>67</v>
      </c>
      <c r="G2" s="26" t="s">
        <v>78</v>
      </c>
      <c r="H2" s="25" t="s">
        <v>151</v>
      </c>
      <c r="I2" s="25" t="s">
        <v>150</v>
      </c>
      <c r="J2" s="25" t="s">
        <v>149</v>
      </c>
      <c r="K2" s="25" t="s">
        <v>190</v>
      </c>
    </row>
    <row r="3" spans="2:11" ht="89.25" x14ac:dyDescent="0.2">
      <c r="B3" s="27" t="s">
        <v>35</v>
      </c>
      <c r="C3" s="29" t="s">
        <v>72</v>
      </c>
      <c r="D3" s="174" t="s">
        <v>45</v>
      </c>
      <c r="E3" s="180" t="s">
        <v>105</v>
      </c>
      <c r="F3" s="33" t="s">
        <v>54</v>
      </c>
      <c r="G3" s="14" t="s">
        <v>94</v>
      </c>
      <c r="H3" s="35" t="s">
        <v>50</v>
      </c>
      <c r="I3" s="84" t="s">
        <v>101</v>
      </c>
      <c r="J3" s="86" t="s">
        <v>104</v>
      </c>
      <c r="K3" s="180" t="s">
        <v>105</v>
      </c>
    </row>
    <row r="4" spans="2:11" ht="63.75" x14ac:dyDescent="0.2">
      <c r="B4" s="27" t="s">
        <v>31</v>
      </c>
      <c r="C4" s="28" t="s">
        <v>21</v>
      </c>
      <c r="D4" s="174" t="s">
        <v>46</v>
      </c>
      <c r="E4" s="180" t="s">
        <v>106</v>
      </c>
      <c r="F4" s="33" t="s">
        <v>55</v>
      </c>
      <c r="G4" s="14" t="s">
        <v>95</v>
      </c>
      <c r="H4" s="35" t="s">
        <v>9</v>
      </c>
      <c r="I4" s="35" t="s">
        <v>9</v>
      </c>
      <c r="J4" s="241" t="s">
        <v>105</v>
      </c>
      <c r="K4" s="180" t="s">
        <v>106</v>
      </c>
    </row>
    <row r="5" spans="2:11" ht="51" x14ac:dyDescent="0.2">
      <c r="B5" s="27" t="s">
        <v>32</v>
      </c>
      <c r="C5" s="29" t="s">
        <v>22</v>
      </c>
      <c r="D5" s="174" t="s">
        <v>47</v>
      </c>
      <c r="E5" s="28" t="s">
        <v>51</v>
      </c>
      <c r="F5" s="33" t="s">
        <v>56</v>
      </c>
      <c r="G5" s="14"/>
      <c r="H5" s="35" t="s">
        <v>99</v>
      </c>
      <c r="I5" s="13"/>
      <c r="J5" s="241" t="s">
        <v>106</v>
      </c>
      <c r="K5" s="85" t="s">
        <v>73</v>
      </c>
    </row>
    <row r="6" spans="2:11" ht="25.5" x14ac:dyDescent="0.2">
      <c r="B6" s="27" t="s">
        <v>33</v>
      </c>
      <c r="C6" s="28" t="s">
        <v>23</v>
      </c>
      <c r="D6" s="174" t="s">
        <v>7</v>
      </c>
      <c r="E6" s="28" t="s">
        <v>52</v>
      </c>
      <c r="F6" s="33" t="s">
        <v>57</v>
      </c>
      <c r="G6" s="26"/>
      <c r="J6" s="242" t="s">
        <v>148</v>
      </c>
    </row>
    <row r="7" spans="2:11" ht="38.25" x14ac:dyDescent="0.2">
      <c r="B7" s="27" t="s">
        <v>34</v>
      </c>
      <c r="C7" s="29" t="s">
        <v>24</v>
      </c>
      <c r="D7" s="174" t="s">
        <v>15</v>
      </c>
      <c r="E7" s="31" t="s">
        <v>53</v>
      </c>
      <c r="F7" s="33" t="s">
        <v>58</v>
      </c>
      <c r="G7" s="40"/>
    </row>
    <row r="8" spans="2:11" ht="38.25" x14ac:dyDescent="0.2">
      <c r="B8" s="27" t="s">
        <v>37</v>
      </c>
      <c r="C8" s="29" t="s">
        <v>25</v>
      </c>
      <c r="D8" s="174" t="s">
        <v>48</v>
      </c>
      <c r="E8" s="85" t="s">
        <v>73</v>
      </c>
      <c r="F8" s="33" t="s">
        <v>59</v>
      </c>
      <c r="G8" s="40"/>
    </row>
    <row r="9" spans="2:11" x14ac:dyDescent="0.2">
      <c r="B9" s="27" t="s">
        <v>38</v>
      </c>
      <c r="C9" s="28"/>
      <c r="D9" s="174" t="s">
        <v>8</v>
      </c>
      <c r="E9" s="31"/>
      <c r="F9" s="34"/>
    </row>
    <row r="10" spans="2:11" ht="25.5" x14ac:dyDescent="0.2">
      <c r="B10" s="27" t="s">
        <v>42</v>
      </c>
      <c r="C10" s="28"/>
      <c r="D10" s="174" t="s">
        <v>49</v>
      </c>
      <c r="E10" s="27"/>
    </row>
    <row r="11" spans="2:11" x14ac:dyDescent="0.2">
      <c r="B11" s="27" t="s">
        <v>39</v>
      </c>
      <c r="C11" s="31"/>
      <c r="D11" s="175" t="s">
        <v>50</v>
      </c>
      <c r="E11" s="27"/>
    </row>
    <row r="12" spans="2:11" x14ac:dyDescent="0.2">
      <c r="B12" s="27" t="s">
        <v>40</v>
      </c>
      <c r="C12" s="31"/>
      <c r="D12" s="175" t="s">
        <v>9</v>
      </c>
      <c r="E12" s="28"/>
    </row>
    <row r="13" spans="2:11" x14ac:dyDescent="0.2">
      <c r="B13" s="27" t="s">
        <v>41</v>
      </c>
      <c r="C13" s="31"/>
      <c r="D13" s="175" t="s">
        <v>101</v>
      </c>
      <c r="E13" s="28"/>
    </row>
    <row r="14" spans="2:11" x14ac:dyDescent="0.2">
      <c r="B14" s="27" t="s">
        <v>19</v>
      </c>
      <c r="C14" s="31"/>
      <c r="D14" s="175" t="s">
        <v>99</v>
      </c>
      <c r="E14" s="28"/>
    </row>
    <row r="15" spans="2:11" ht="25.5" x14ac:dyDescent="0.2">
      <c r="B15" s="27" t="s">
        <v>174</v>
      </c>
      <c r="C15" s="31"/>
      <c r="D15" s="174" t="s">
        <v>100</v>
      </c>
      <c r="E15" s="28"/>
    </row>
    <row r="16" spans="2:11" x14ac:dyDescent="0.2">
      <c r="B16" s="27" t="s">
        <v>30</v>
      </c>
      <c r="C16" s="31"/>
      <c r="D16" s="79"/>
      <c r="E16" s="28"/>
    </row>
    <row r="17" spans="2:5" ht="25.5" x14ac:dyDescent="0.2">
      <c r="B17" s="27" t="s">
        <v>177</v>
      </c>
      <c r="C17" s="31"/>
      <c r="E17" s="28"/>
    </row>
    <row r="18" spans="2:5" ht="25.5" x14ac:dyDescent="0.2">
      <c r="B18" s="27" t="s">
        <v>175</v>
      </c>
      <c r="C18" s="31"/>
      <c r="E18" s="28"/>
    </row>
    <row r="19" spans="2:5" x14ac:dyDescent="0.2">
      <c r="B19" s="27" t="s">
        <v>36</v>
      </c>
      <c r="C19" s="31"/>
      <c r="E19" s="28"/>
    </row>
    <row r="20" spans="2:5" ht="25.5" x14ac:dyDescent="0.2">
      <c r="B20" s="27" t="s">
        <v>176</v>
      </c>
      <c r="C20" s="31"/>
      <c r="D20" s="30"/>
      <c r="E20" s="28"/>
    </row>
    <row r="21" spans="2:5" ht="25.5" x14ac:dyDescent="0.2">
      <c r="B21" s="27" t="s">
        <v>28</v>
      </c>
      <c r="C21" s="31"/>
      <c r="D21" s="30"/>
      <c r="E21" s="28"/>
    </row>
    <row r="22" spans="2:5" ht="13.5" customHeight="1" x14ac:dyDescent="0.2">
      <c r="B22" s="27" t="s">
        <v>29</v>
      </c>
      <c r="C22" s="31"/>
      <c r="D22" s="30"/>
      <c r="E22" s="28"/>
    </row>
    <row r="23" spans="2:5" x14ac:dyDescent="0.2">
      <c r="C23" s="31"/>
      <c r="D23" s="382"/>
      <c r="E23" s="28"/>
    </row>
    <row r="24" spans="2:5" x14ac:dyDescent="0.2">
      <c r="B24" s="31"/>
      <c r="C24" s="31"/>
      <c r="D24" s="382"/>
      <c r="E24" s="28"/>
    </row>
    <row r="25" spans="2:5" x14ac:dyDescent="0.2">
      <c r="B25" s="31"/>
      <c r="C25" s="31"/>
      <c r="D25" s="382"/>
      <c r="E25" s="28"/>
    </row>
    <row r="26" spans="2:5" x14ac:dyDescent="0.2">
      <c r="B26" s="31"/>
      <c r="C26" s="31"/>
      <c r="D26" s="382"/>
      <c r="E26" s="28"/>
    </row>
    <row r="27" spans="2:5" x14ac:dyDescent="0.2">
      <c r="B27" s="31"/>
      <c r="C27" s="31"/>
      <c r="D27" s="382"/>
      <c r="E27" s="28"/>
    </row>
    <row r="28" spans="2:5" x14ac:dyDescent="0.2">
      <c r="B28" s="31"/>
      <c r="C28" s="31"/>
      <c r="D28" s="382"/>
      <c r="E28" s="28"/>
    </row>
    <row r="29" spans="2:5" x14ac:dyDescent="0.2">
      <c r="B29" s="31"/>
      <c r="C29" s="31"/>
      <c r="D29" s="382"/>
      <c r="E29" s="28"/>
    </row>
    <row r="30" spans="2:5" x14ac:dyDescent="0.2">
      <c r="B30" s="31"/>
      <c r="C30" s="31"/>
      <c r="D30" s="382"/>
      <c r="E30" s="28"/>
    </row>
    <row r="31" spans="2:5" x14ac:dyDescent="0.2">
      <c r="B31" s="31"/>
      <c r="C31" s="31"/>
      <c r="D31" s="382"/>
      <c r="E31" s="28"/>
    </row>
    <row r="32" spans="2:5" ht="14.25" x14ac:dyDescent="0.2">
      <c r="B32" s="253" t="s">
        <v>155</v>
      </c>
      <c r="C32" s="31"/>
      <c r="D32" s="382"/>
      <c r="E32" s="28"/>
    </row>
    <row r="33" spans="2:5" x14ac:dyDescent="0.2">
      <c r="B33" s="31"/>
      <c r="C33" s="31"/>
      <c r="D33" s="382"/>
      <c r="E33" s="28"/>
    </row>
    <row r="34" spans="2:5" x14ac:dyDescent="0.2">
      <c r="B34" s="31"/>
      <c r="C34" s="31"/>
      <c r="D34" s="382"/>
      <c r="E34" s="28"/>
    </row>
    <row r="35" spans="2:5" x14ac:dyDescent="0.2">
      <c r="B35" s="31"/>
      <c r="C35" s="31"/>
      <c r="D35" s="382"/>
      <c r="E35" s="28"/>
    </row>
    <row r="36" spans="2:5" x14ac:dyDescent="0.2">
      <c r="B36" s="31"/>
      <c r="C36" s="31"/>
      <c r="D36" s="382"/>
      <c r="E36" s="28"/>
    </row>
    <row r="37" spans="2:5" x14ac:dyDescent="0.2">
      <c r="B37" s="31"/>
      <c r="C37" s="31"/>
      <c r="D37" s="382"/>
      <c r="E37" s="28"/>
    </row>
    <row r="38" spans="2:5" x14ac:dyDescent="0.2">
      <c r="B38" s="31"/>
      <c r="C38" s="31"/>
      <c r="D38" s="382"/>
      <c r="E38" s="28"/>
    </row>
    <row r="39" spans="2:5" x14ac:dyDescent="0.2">
      <c r="B39" s="31"/>
      <c r="C39" s="31"/>
      <c r="D39" s="382"/>
      <c r="E39" s="28"/>
    </row>
    <row r="40" spans="2:5" x14ac:dyDescent="0.2">
      <c r="B40" s="31"/>
      <c r="C40" s="31"/>
      <c r="D40" s="31"/>
      <c r="E40" s="31"/>
    </row>
    <row r="41" spans="2:5" x14ac:dyDescent="0.2">
      <c r="B41" s="31"/>
      <c r="C41" s="31"/>
      <c r="D41" s="31"/>
      <c r="E41" s="31"/>
    </row>
    <row r="42" spans="2:5" x14ac:dyDescent="0.2">
      <c r="B42" s="31"/>
      <c r="C42" s="31"/>
      <c r="D42" s="31"/>
      <c r="E42" s="31"/>
    </row>
    <row r="43" spans="2:5" x14ac:dyDescent="0.2">
      <c r="B43" s="31"/>
      <c r="C43" s="31"/>
      <c r="D43" s="31"/>
      <c r="E43" s="31"/>
    </row>
    <row r="44" spans="2:5" x14ac:dyDescent="0.2">
      <c r="B44" s="31"/>
      <c r="C44" s="31"/>
      <c r="D44" s="31"/>
      <c r="E44" s="31"/>
    </row>
    <row r="45" spans="2:5" x14ac:dyDescent="0.2">
      <c r="B45" s="31"/>
      <c r="C45" s="31"/>
      <c r="D45" s="31"/>
      <c r="E45" s="31"/>
    </row>
    <row r="46" spans="2:5" x14ac:dyDescent="0.2">
      <c r="B46" s="31"/>
      <c r="C46" s="31"/>
      <c r="D46" s="31"/>
      <c r="E46" s="31"/>
    </row>
    <row r="47" spans="2:5" x14ac:dyDescent="0.2">
      <c r="B47" s="31"/>
      <c r="C47" s="31"/>
      <c r="D47" s="31"/>
      <c r="E47" s="31"/>
    </row>
    <row r="48" spans="2:5" x14ac:dyDescent="0.2">
      <c r="B48" s="31"/>
      <c r="C48" s="31"/>
      <c r="D48" s="31"/>
      <c r="E48" s="31"/>
    </row>
    <row r="49" spans="2:5" x14ac:dyDescent="0.2">
      <c r="B49" s="31"/>
      <c r="C49" s="31"/>
      <c r="D49" s="31"/>
      <c r="E49" s="31"/>
    </row>
    <row r="50" spans="2:5" x14ac:dyDescent="0.2">
      <c r="B50" s="31"/>
      <c r="C50" s="31"/>
      <c r="D50" s="31"/>
      <c r="E50" s="31"/>
    </row>
    <row r="51" spans="2:5" x14ac:dyDescent="0.2">
      <c r="B51" s="31"/>
      <c r="C51" s="31"/>
      <c r="D51" s="31"/>
      <c r="E51" s="31"/>
    </row>
    <row r="52" spans="2:5" x14ac:dyDescent="0.2">
      <c r="B52" s="31"/>
      <c r="C52" s="31"/>
      <c r="D52" s="31"/>
      <c r="E52" s="31"/>
    </row>
    <row r="53" spans="2:5" x14ac:dyDescent="0.2">
      <c r="B53" s="31"/>
      <c r="C53" s="31"/>
      <c r="D53" s="31"/>
      <c r="E53" s="31"/>
    </row>
    <row r="54" spans="2:5" x14ac:dyDescent="0.2">
      <c r="B54" s="31"/>
      <c r="C54" s="31"/>
      <c r="D54" s="31"/>
      <c r="E54" s="31"/>
    </row>
    <row r="55" spans="2:5" x14ac:dyDescent="0.2">
      <c r="B55" s="31"/>
      <c r="C55" s="31"/>
      <c r="D55" s="31"/>
      <c r="E55" s="31"/>
    </row>
    <row r="56" spans="2:5" x14ac:dyDescent="0.2">
      <c r="B56" s="31"/>
      <c r="C56" s="31"/>
      <c r="D56" s="31"/>
      <c r="E56" s="31"/>
    </row>
    <row r="57" spans="2:5" x14ac:dyDescent="0.2">
      <c r="B57" s="31"/>
      <c r="C57" s="31"/>
      <c r="D57" s="31"/>
      <c r="E57" s="31"/>
    </row>
    <row r="58" spans="2:5" x14ac:dyDescent="0.2">
      <c r="B58" s="31"/>
      <c r="C58" s="31"/>
      <c r="D58" s="31"/>
      <c r="E58" s="31"/>
    </row>
    <row r="59" spans="2:5" x14ac:dyDescent="0.2">
      <c r="B59" s="31"/>
      <c r="C59" s="31"/>
      <c r="D59" s="31"/>
      <c r="E59" s="31"/>
    </row>
    <row r="60" spans="2:5" x14ac:dyDescent="0.2">
      <c r="B60" s="31"/>
      <c r="C60" s="31"/>
      <c r="D60" s="31"/>
      <c r="E60" s="31"/>
    </row>
    <row r="61" spans="2:5" x14ac:dyDescent="0.2">
      <c r="B61" s="31"/>
      <c r="C61" s="31"/>
      <c r="D61" s="31"/>
      <c r="E61" s="31"/>
    </row>
    <row r="62" spans="2:5" x14ac:dyDescent="0.2">
      <c r="B62" s="31"/>
      <c r="C62" s="31"/>
      <c r="D62" s="31"/>
      <c r="E62" s="31"/>
    </row>
    <row r="63" spans="2:5" x14ac:dyDescent="0.2">
      <c r="B63" s="31"/>
      <c r="C63" s="31"/>
      <c r="D63" s="31"/>
      <c r="E63" s="31"/>
    </row>
    <row r="64" spans="2:5" x14ac:dyDescent="0.2">
      <c r="B64" s="31"/>
      <c r="C64" s="31"/>
      <c r="D64" s="31"/>
      <c r="E64" s="31"/>
    </row>
    <row r="65" spans="2:5" x14ac:dyDescent="0.2">
      <c r="B65" s="31"/>
      <c r="C65" s="31"/>
      <c r="D65" s="31"/>
      <c r="E65" s="31"/>
    </row>
    <row r="66" spans="2:5" x14ac:dyDescent="0.2">
      <c r="B66" s="31"/>
      <c r="C66" s="31"/>
      <c r="D66" s="31"/>
      <c r="E66" s="31"/>
    </row>
    <row r="67" spans="2:5" x14ac:dyDescent="0.2">
      <c r="B67" s="31"/>
      <c r="C67" s="31"/>
      <c r="D67" s="31"/>
      <c r="E67" s="31"/>
    </row>
    <row r="68" spans="2:5" x14ac:dyDescent="0.2">
      <c r="B68" s="31"/>
      <c r="C68" s="31"/>
      <c r="D68" s="31"/>
      <c r="E68" s="31"/>
    </row>
    <row r="69" spans="2:5" x14ac:dyDescent="0.2">
      <c r="B69" s="31"/>
      <c r="C69" s="31"/>
      <c r="D69" s="31"/>
      <c r="E69" s="31"/>
    </row>
    <row r="70" spans="2:5" x14ac:dyDescent="0.2">
      <c r="B70" s="31"/>
      <c r="C70" s="31"/>
      <c r="D70" s="31"/>
      <c r="E70" s="31"/>
    </row>
    <row r="71" spans="2:5" x14ac:dyDescent="0.2">
      <c r="B71" s="31"/>
      <c r="C71" s="31"/>
      <c r="D71" s="31"/>
      <c r="E71" s="31"/>
    </row>
    <row r="72" spans="2:5" x14ac:dyDescent="0.2">
      <c r="B72" s="31"/>
      <c r="C72" s="31"/>
      <c r="D72" s="31"/>
      <c r="E72" s="31"/>
    </row>
    <row r="73" spans="2:5" x14ac:dyDescent="0.2">
      <c r="B73" s="31"/>
      <c r="C73" s="31"/>
      <c r="D73" s="31"/>
      <c r="E73" s="31"/>
    </row>
    <row r="74" spans="2:5" x14ac:dyDescent="0.2">
      <c r="B74" s="31"/>
      <c r="C74" s="31"/>
      <c r="D74" s="31"/>
      <c r="E74" s="31"/>
    </row>
    <row r="75" spans="2:5" x14ac:dyDescent="0.2">
      <c r="B75" s="31"/>
      <c r="C75" s="31"/>
      <c r="D75" s="31"/>
      <c r="E75" s="31"/>
    </row>
    <row r="76" spans="2:5" x14ac:dyDescent="0.2">
      <c r="B76" s="31"/>
      <c r="C76" s="31"/>
      <c r="D76" s="31"/>
      <c r="E76" s="31"/>
    </row>
    <row r="77" spans="2:5" x14ac:dyDescent="0.2">
      <c r="B77" s="31"/>
      <c r="C77" s="31"/>
      <c r="D77" s="31"/>
      <c r="E77" s="31"/>
    </row>
    <row r="78" spans="2:5" x14ac:dyDescent="0.2">
      <c r="B78" s="31"/>
      <c r="C78" s="31"/>
      <c r="D78" s="31"/>
      <c r="E78" s="31"/>
    </row>
    <row r="79" spans="2:5" x14ac:dyDescent="0.2">
      <c r="B79" s="31"/>
      <c r="C79" s="31"/>
      <c r="D79" s="31"/>
      <c r="E79" s="31"/>
    </row>
    <row r="80" spans="2:5" x14ac:dyDescent="0.2">
      <c r="B80" s="31"/>
      <c r="C80" s="31"/>
      <c r="D80" s="31"/>
      <c r="E80" s="31"/>
    </row>
    <row r="81" spans="2:5" x14ac:dyDescent="0.2">
      <c r="B81" s="31"/>
      <c r="C81" s="31"/>
      <c r="D81" s="31"/>
      <c r="E81" s="31"/>
    </row>
    <row r="82" spans="2:5" x14ac:dyDescent="0.2">
      <c r="B82" s="31"/>
      <c r="C82" s="31"/>
      <c r="D82" s="31"/>
      <c r="E82" s="31"/>
    </row>
    <row r="83" spans="2:5" x14ac:dyDescent="0.2">
      <c r="B83" s="31"/>
      <c r="C83" s="31"/>
      <c r="D83" s="31"/>
      <c r="E83" s="31"/>
    </row>
    <row r="84" spans="2:5" x14ac:dyDescent="0.2">
      <c r="B84" s="31"/>
      <c r="C84" s="31"/>
      <c r="D84" s="31"/>
      <c r="E84" s="31"/>
    </row>
    <row r="85" spans="2:5" x14ac:dyDescent="0.2">
      <c r="B85" s="31"/>
      <c r="C85" s="31"/>
      <c r="D85" s="31"/>
      <c r="E85" s="31"/>
    </row>
    <row r="86" spans="2:5" x14ac:dyDescent="0.2">
      <c r="B86" s="31"/>
      <c r="C86" s="31"/>
      <c r="D86" s="31"/>
      <c r="E86" s="31"/>
    </row>
    <row r="87" spans="2:5" x14ac:dyDescent="0.2">
      <c r="B87" s="31"/>
      <c r="C87" s="31"/>
      <c r="D87" s="31"/>
      <c r="E87" s="31"/>
    </row>
    <row r="88" spans="2:5" x14ac:dyDescent="0.2">
      <c r="B88" s="31"/>
      <c r="C88" s="31"/>
      <c r="D88" s="31"/>
      <c r="E88" s="31"/>
    </row>
    <row r="89" spans="2:5" x14ac:dyDescent="0.2">
      <c r="B89" s="31"/>
      <c r="C89" s="31"/>
      <c r="D89" s="31"/>
      <c r="E89" s="31"/>
    </row>
    <row r="90" spans="2:5" x14ac:dyDescent="0.2">
      <c r="B90" s="31"/>
      <c r="C90" s="31"/>
      <c r="D90" s="31"/>
      <c r="E90" s="31"/>
    </row>
    <row r="91" spans="2:5" x14ac:dyDescent="0.2">
      <c r="B91" s="31"/>
      <c r="C91" s="31"/>
      <c r="D91" s="31"/>
      <c r="E91" s="31"/>
    </row>
    <row r="92" spans="2:5" x14ac:dyDescent="0.2">
      <c r="B92" s="31"/>
      <c r="C92" s="31"/>
      <c r="D92" s="31"/>
      <c r="E92" s="31"/>
    </row>
    <row r="93" spans="2:5" x14ac:dyDescent="0.2">
      <c r="B93" s="31"/>
      <c r="C93" s="31"/>
      <c r="D93" s="31"/>
      <c r="E93" s="31"/>
    </row>
    <row r="94" spans="2:5" x14ac:dyDescent="0.2">
      <c r="B94" s="31"/>
      <c r="C94" s="31"/>
      <c r="D94" s="31"/>
      <c r="E94" s="31"/>
    </row>
    <row r="95" spans="2:5" x14ac:dyDescent="0.2">
      <c r="B95" s="31"/>
      <c r="C95" s="31"/>
      <c r="D95" s="31"/>
      <c r="E95" s="31"/>
    </row>
    <row r="96" spans="2:5" x14ac:dyDescent="0.2">
      <c r="B96" s="31"/>
      <c r="C96" s="31"/>
      <c r="D96" s="31"/>
      <c r="E96" s="31"/>
    </row>
    <row r="97" spans="2:5" x14ac:dyDescent="0.2">
      <c r="B97" s="31"/>
      <c r="C97" s="31"/>
      <c r="D97" s="31"/>
      <c r="E97" s="31"/>
    </row>
    <row r="98" spans="2:5" x14ac:dyDescent="0.2">
      <c r="B98" s="31"/>
      <c r="C98" s="31"/>
      <c r="D98" s="31"/>
      <c r="E98" s="31"/>
    </row>
    <row r="99" spans="2:5" x14ac:dyDescent="0.2">
      <c r="B99" s="31"/>
      <c r="C99" s="31"/>
      <c r="D99" s="31"/>
      <c r="E99" s="31"/>
    </row>
    <row r="100" spans="2:5" x14ac:dyDescent="0.2">
      <c r="B100" s="31"/>
      <c r="C100" s="31"/>
      <c r="D100" s="31"/>
      <c r="E100" s="31"/>
    </row>
    <row r="101" spans="2:5" x14ac:dyDescent="0.2">
      <c r="B101" s="31"/>
      <c r="C101" s="31"/>
      <c r="D101" s="31"/>
      <c r="E101" s="31"/>
    </row>
    <row r="102" spans="2:5" x14ac:dyDescent="0.2">
      <c r="B102" s="31"/>
      <c r="C102" s="31"/>
      <c r="D102" s="31"/>
      <c r="E102" s="31"/>
    </row>
    <row r="103" spans="2:5" x14ac:dyDescent="0.2">
      <c r="B103" s="31"/>
      <c r="C103" s="31"/>
      <c r="D103" s="31"/>
      <c r="E103" s="31"/>
    </row>
    <row r="104" spans="2:5" x14ac:dyDescent="0.2">
      <c r="B104" s="31"/>
      <c r="C104" s="31"/>
      <c r="D104" s="31"/>
      <c r="E104" s="31"/>
    </row>
    <row r="105" spans="2:5" x14ac:dyDescent="0.2">
      <c r="B105" s="31"/>
      <c r="C105" s="31"/>
      <c r="D105" s="31"/>
      <c r="E105" s="31"/>
    </row>
    <row r="106" spans="2:5" x14ac:dyDescent="0.2">
      <c r="B106" s="31"/>
      <c r="C106" s="31"/>
      <c r="D106" s="31"/>
      <c r="E106" s="31"/>
    </row>
    <row r="107" spans="2:5" x14ac:dyDescent="0.2">
      <c r="B107" s="31"/>
      <c r="C107" s="31"/>
      <c r="D107" s="31"/>
      <c r="E107" s="31"/>
    </row>
    <row r="108" spans="2:5" x14ac:dyDescent="0.2">
      <c r="B108" s="31"/>
      <c r="C108" s="31"/>
      <c r="D108" s="31"/>
      <c r="E108" s="31"/>
    </row>
    <row r="109" spans="2:5" x14ac:dyDescent="0.2">
      <c r="B109" s="31"/>
      <c r="C109" s="31"/>
      <c r="D109" s="31"/>
      <c r="E109" s="31"/>
    </row>
    <row r="110" spans="2:5" x14ac:dyDescent="0.2">
      <c r="B110" s="31"/>
      <c r="C110" s="31"/>
      <c r="D110" s="31"/>
      <c r="E110" s="31"/>
    </row>
    <row r="111" spans="2:5" x14ac:dyDescent="0.2">
      <c r="B111" s="31"/>
      <c r="C111" s="31"/>
      <c r="D111" s="31"/>
      <c r="E111" s="31"/>
    </row>
    <row r="112" spans="2:5" x14ac:dyDescent="0.2">
      <c r="B112" s="31"/>
      <c r="C112" s="31"/>
      <c r="D112" s="31"/>
      <c r="E112" s="31"/>
    </row>
    <row r="113" spans="2:5" x14ac:dyDescent="0.2">
      <c r="B113" s="31"/>
      <c r="C113" s="31"/>
      <c r="D113" s="31"/>
      <c r="E113" s="31"/>
    </row>
    <row r="114" spans="2:5" x14ac:dyDescent="0.2">
      <c r="B114" s="31"/>
      <c r="C114" s="31"/>
      <c r="D114" s="31"/>
      <c r="E114" s="31"/>
    </row>
    <row r="115" spans="2:5" x14ac:dyDescent="0.2">
      <c r="B115" s="31"/>
      <c r="C115" s="31"/>
      <c r="D115" s="31"/>
      <c r="E115" s="31"/>
    </row>
    <row r="116" spans="2:5" x14ac:dyDescent="0.2">
      <c r="B116" s="31"/>
      <c r="C116" s="31"/>
      <c r="D116" s="31"/>
      <c r="E116" s="31"/>
    </row>
    <row r="117" spans="2:5" x14ac:dyDescent="0.2">
      <c r="B117" s="31"/>
      <c r="C117" s="31"/>
      <c r="D117" s="31"/>
      <c r="E117" s="31"/>
    </row>
    <row r="118" spans="2:5" x14ac:dyDescent="0.2">
      <c r="B118" s="31"/>
      <c r="C118" s="31"/>
      <c r="D118" s="31"/>
      <c r="E118" s="31"/>
    </row>
    <row r="119" spans="2:5" x14ac:dyDescent="0.2">
      <c r="B119" s="31"/>
      <c r="C119" s="31"/>
      <c r="D119" s="31"/>
      <c r="E119" s="31"/>
    </row>
    <row r="120" spans="2:5" x14ac:dyDescent="0.2">
      <c r="B120" s="31"/>
      <c r="C120" s="31"/>
      <c r="D120" s="31"/>
      <c r="E120" s="31"/>
    </row>
    <row r="121" spans="2:5" x14ac:dyDescent="0.2">
      <c r="B121" s="31"/>
      <c r="C121" s="31"/>
      <c r="D121" s="31"/>
      <c r="E121" s="31"/>
    </row>
    <row r="122" spans="2:5" x14ac:dyDescent="0.2">
      <c r="B122" s="31"/>
      <c r="C122" s="31"/>
      <c r="D122" s="31"/>
      <c r="E122" s="31"/>
    </row>
    <row r="123" spans="2:5" x14ac:dyDescent="0.2">
      <c r="B123" s="31"/>
      <c r="C123" s="31"/>
      <c r="D123" s="31"/>
      <c r="E123" s="31"/>
    </row>
    <row r="124" spans="2:5" x14ac:dyDescent="0.2">
      <c r="B124" s="31"/>
      <c r="C124" s="31"/>
      <c r="D124" s="31"/>
      <c r="E124" s="31"/>
    </row>
    <row r="125" spans="2:5" x14ac:dyDescent="0.2">
      <c r="B125" s="31"/>
      <c r="C125" s="31"/>
      <c r="D125" s="31"/>
      <c r="E125" s="31"/>
    </row>
  </sheetData>
  <sortState ref="B32:B57">
    <sortCondition ref="B32"/>
  </sortState>
  <mergeCells count="2">
    <mergeCell ref="D25:D39"/>
    <mergeCell ref="D23:D24"/>
  </mergeCells>
  <pageMargins left="0.7" right="0.7" top="0.75" bottom="0.75" header="0.3" footer="0.3"/>
  <pageSetup paperSize="9" orientation="portrait" r:id="rId1"/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2"/>
  <sheetViews>
    <sheetView topLeftCell="A34" workbookViewId="0">
      <selection activeCell="F14" sqref="F14"/>
    </sheetView>
  </sheetViews>
  <sheetFormatPr defaultRowHeight="15" x14ac:dyDescent="0.25"/>
  <sheetData>
    <row r="1" spans="1:17" x14ac:dyDescent="0.25">
      <c r="A1" s="17"/>
      <c r="B1" s="17"/>
      <c r="C1" s="17"/>
      <c r="D1" s="17"/>
      <c r="E1" s="17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</row>
    <row r="2" spans="1:17" x14ac:dyDescent="0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</row>
    <row r="3" spans="1:17" x14ac:dyDescent="0.25">
      <c r="A3" s="17"/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17"/>
      <c r="N3" s="17"/>
      <c r="O3" s="17"/>
      <c r="P3" s="17"/>
      <c r="Q3" s="17"/>
    </row>
    <row r="4" spans="1:17" x14ac:dyDescent="0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</row>
    <row r="5" spans="1:17" x14ac:dyDescent="0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</row>
    <row r="6" spans="1:17" x14ac:dyDescent="0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</row>
    <row r="7" spans="1:17" x14ac:dyDescent="0.25">
      <c r="A7" s="17"/>
      <c r="B7" s="17"/>
      <c r="C7" s="17"/>
      <c r="D7" s="17"/>
      <c r="E7" s="17"/>
      <c r="F7" s="17"/>
      <c r="G7" s="17"/>
      <c r="H7" s="17"/>
      <c r="I7" s="17"/>
      <c r="J7" s="17"/>
      <c r="K7" s="17"/>
      <c r="L7" s="17"/>
      <c r="M7" s="17"/>
      <c r="N7" s="17"/>
      <c r="O7" s="17"/>
      <c r="P7" s="17"/>
      <c r="Q7" s="17"/>
    </row>
    <row r="8" spans="1:17" x14ac:dyDescent="0.25">
      <c r="A8" s="17"/>
      <c r="B8" s="17"/>
      <c r="C8" s="17"/>
      <c r="D8" s="17"/>
      <c r="E8" s="17"/>
      <c r="F8" s="17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x14ac:dyDescent="0.25">
      <c r="A9" s="17"/>
      <c r="B9" s="17"/>
      <c r="C9" s="17"/>
      <c r="D9" s="17"/>
      <c r="E9" s="17"/>
      <c r="F9" s="17"/>
      <c r="G9" s="17"/>
      <c r="H9" s="17"/>
      <c r="I9" s="17"/>
      <c r="J9" s="17"/>
      <c r="K9" s="17"/>
      <c r="L9" s="17"/>
      <c r="M9" s="17"/>
      <c r="N9" s="17"/>
      <c r="O9" s="17"/>
      <c r="P9" s="17"/>
      <c r="Q9" s="17"/>
    </row>
    <row r="10" spans="1:17" x14ac:dyDescent="0.25">
      <c r="A10" s="17"/>
      <c r="B10" s="17"/>
      <c r="C10" s="17"/>
      <c r="D10" s="17"/>
      <c r="E10" s="17"/>
      <c r="F10" s="17"/>
      <c r="G10" s="17"/>
      <c r="H10" s="17"/>
      <c r="I10" s="17"/>
      <c r="J10" s="17"/>
      <c r="K10" s="17"/>
      <c r="L10" s="17"/>
      <c r="M10" s="17"/>
      <c r="N10" s="17"/>
      <c r="O10" s="17"/>
      <c r="P10" s="17"/>
      <c r="Q10" s="17"/>
    </row>
    <row r="11" spans="1:17" x14ac:dyDescent="0.25">
      <c r="A11" s="17"/>
      <c r="B11" s="17"/>
      <c r="C11" s="17"/>
      <c r="D11" s="17"/>
      <c r="E11" s="17"/>
      <c r="F11" s="17"/>
      <c r="G11" s="17"/>
      <c r="H11" s="17"/>
      <c r="I11" s="17"/>
      <c r="J11" s="17"/>
      <c r="K11" s="17"/>
      <c r="L11" s="17"/>
      <c r="M11" s="17"/>
      <c r="N11" s="17"/>
      <c r="O11" s="17"/>
      <c r="P11" s="17"/>
      <c r="Q11" s="17"/>
    </row>
    <row r="12" spans="1:17" x14ac:dyDescent="0.25">
      <c r="A12" s="17"/>
      <c r="B12" s="17"/>
      <c r="C12" s="17"/>
      <c r="D12" s="17"/>
      <c r="E12" s="17"/>
      <c r="F12" s="17"/>
      <c r="G12" s="17"/>
      <c r="H12" s="17"/>
      <c r="I12" s="17"/>
      <c r="J12" s="17"/>
      <c r="K12" s="17"/>
      <c r="L12" s="17"/>
      <c r="M12" s="17"/>
      <c r="N12" s="17"/>
      <c r="O12" s="17"/>
      <c r="P12" s="17"/>
      <c r="Q12" s="17"/>
    </row>
    <row r="13" spans="1:17" x14ac:dyDescent="0.25">
      <c r="A13" s="17"/>
      <c r="B13" s="17"/>
      <c r="C13" s="17"/>
      <c r="D13" s="17"/>
      <c r="E13" s="17"/>
      <c r="F13" s="17"/>
      <c r="G13" s="17"/>
      <c r="H13" s="17"/>
      <c r="I13" s="17"/>
      <c r="J13" s="17"/>
      <c r="K13" s="17"/>
      <c r="L13" s="17"/>
      <c r="M13" s="17"/>
      <c r="N13" s="17"/>
      <c r="O13" s="17"/>
      <c r="P13" s="17"/>
      <c r="Q13" s="17"/>
    </row>
    <row r="14" spans="1:17" x14ac:dyDescent="0.25">
      <c r="A14" s="17"/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7"/>
      <c r="N14" s="17"/>
      <c r="O14" s="17"/>
      <c r="P14" s="17"/>
      <c r="Q14" s="17"/>
    </row>
    <row r="15" spans="1:17" x14ac:dyDescent="0.25">
      <c r="A15" s="17"/>
      <c r="B15" s="17"/>
      <c r="C15" s="17"/>
      <c r="D15" s="17"/>
      <c r="E15" s="17"/>
      <c r="F15" s="17"/>
      <c r="G15" s="17"/>
      <c r="H15" s="17"/>
      <c r="I15" s="17"/>
      <c r="J15" s="17"/>
      <c r="K15" s="17"/>
      <c r="L15" s="17"/>
      <c r="M15" s="17"/>
      <c r="N15" s="17"/>
      <c r="O15" s="17"/>
      <c r="P15" s="17"/>
      <c r="Q15" s="17"/>
    </row>
    <row r="16" spans="1:17" x14ac:dyDescent="0.25">
      <c r="A16" s="17"/>
      <c r="B16" s="17"/>
      <c r="C16" s="17"/>
      <c r="D16" s="17"/>
      <c r="E16" s="17"/>
      <c r="F16" s="17"/>
      <c r="G16" s="17"/>
      <c r="H16" s="17"/>
      <c r="I16" s="17"/>
      <c r="J16" s="17"/>
      <c r="K16" s="17"/>
      <c r="L16" s="17"/>
      <c r="M16" s="17"/>
      <c r="N16" s="17"/>
      <c r="O16" s="17"/>
      <c r="P16" s="17"/>
      <c r="Q16" s="17"/>
    </row>
    <row r="17" spans="1:17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7"/>
      <c r="K17" s="17"/>
      <c r="L17" s="17"/>
      <c r="M17" s="17"/>
      <c r="N17" s="17"/>
      <c r="O17" s="17"/>
      <c r="P17" s="17"/>
      <c r="Q17" s="17"/>
    </row>
    <row r="18" spans="1:17" x14ac:dyDescent="0.25">
      <c r="A18" s="17"/>
      <c r="B18" s="17"/>
      <c r="C18" s="17"/>
      <c r="D18" s="17"/>
      <c r="E18" s="17"/>
      <c r="F18" s="17"/>
      <c r="G18" s="17"/>
      <c r="H18" s="17"/>
      <c r="I18" s="17"/>
      <c r="J18" s="17"/>
      <c r="K18" s="17"/>
      <c r="L18" s="17"/>
      <c r="M18" s="17"/>
      <c r="N18" s="17"/>
      <c r="O18" s="17"/>
      <c r="P18" s="17"/>
      <c r="Q18" s="17"/>
    </row>
    <row r="19" spans="1:17" x14ac:dyDescent="0.25">
      <c r="A19" s="17"/>
      <c r="B19" s="17"/>
      <c r="C19" s="17"/>
      <c r="D19" s="17"/>
      <c r="E19" s="17"/>
      <c r="F19" s="17"/>
      <c r="G19" s="17"/>
      <c r="H19" s="17"/>
      <c r="I19" s="17"/>
      <c r="J19" s="17"/>
      <c r="K19" s="17"/>
      <c r="L19" s="17"/>
      <c r="M19" s="17"/>
      <c r="N19" s="17"/>
      <c r="O19" s="17"/>
      <c r="P19" s="17"/>
      <c r="Q19" s="17"/>
    </row>
    <row r="20" spans="1:17" x14ac:dyDescent="0.25">
      <c r="A20" s="17"/>
      <c r="B20" s="17"/>
      <c r="C20" s="17"/>
      <c r="D20" s="17"/>
      <c r="E20" s="17"/>
      <c r="F20" s="17"/>
      <c r="G20" s="17"/>
      <c r="H20" s="17"/>
      <c r="I20" s="17"/>
      <c r="J20" s="17"/>
      <c r="K20" s="17"/>
      <c r="L20" s="17"/>
      <c r="M20" s="17"/>
      <c r="N20" s="17"/>
      <c r="O20" s="17"/>
      <c r="P20" s="17"/>
      <c r="Q20" s="17"/>
    </row>
    <row r="21" spans="1:17" x14ac:dyDescent="0.25">
      <c r="A21" s="17"/>
      <c r="B21" s="17"/>
      <c r="C21" s="17"/>
      <c r="D21" s="17"/>
      <c r="E21" s="17"/>
      <c r="F21" s="17"/>
      <c r="G21" s="17"/>
      <c r="H21" s="17"/>
      <c r="I21" s="17"/>
      <c r="J21" s="17"/>
      <c r="K21" s="17"/>
      <c r="L21" s="17"/>
      <c r="M21" s="17"/>
      <c r="N21" s="17"/>
      <c r="O21" s="17"/>
      <c r="P21" s="17"/>
      <c r="Q21" s="17"/>
    </row>
    <row r="22" spans="1:17" x14ac:dyDescent="0.25">
      <c r="A22" s="17"/>
      <c r="B22" s="17"/>
      <c r="C22" s="17"/>
      <c r="D22" s="17"/>
      <c r="E22" s="17"/>
      <c r="F22" s="17"/>
      <c r="G22" s="17"/>
      <c r="H22" s="17"/>
      <c r="I22" s="17"/>
      <c r="J22" s="17"/>
      <c r="K22" s="17"/>
      <c r="L22" s="17"/>
      <c r="M22" s="17"/>
      <c r="N22" s="17"/>
      <c r="O22" s="17"/>
      <c r="P22" s="17"/>
      <c r="Q22" s="17"/>
    </row>
    <row r="23" spans="1:17" x14ac:dyDescent="0.25">
      <c r="A23" s="17"/>
      <c r="B23" s="17"/>
      <c r="C23" s="17"/>
      <c r="D23" s="17"/>
      <c r="E23" s="17"/>
      <c r="F23" s="17"/>
      <c r="G23" s="17"/>
      <c r="H23" s="17"/>
      <c r="I23" s="17"/>
      <c r="J23" s="17"/>
      <c r="K23" s="17"/>
      <c r="L23" s="17"/>
      <c r="M23" s="17"/>
      <c r="N23" s="17"/>
      <c r="O23" s="17"/>
      <c r="P23" s="17"/>
      <c r="Q23" s="17"/>
    </row>
    <row r="24" spans="1:17" x14ac:dyDescent="0.25">
      <c r="A24" s="17"/>
      <c r="B24" s="17"/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17"/>
    </row>
    <row r="25" spans="1:17" x14ac:dyDescent="0.25">
      <c r="A25" s="17"/>
      <c r="B25" s="17"/>
      <c r="C25" s="17"/>
      <c r="D25" s="17"/>
      <c r="E25" s="17"/>
      <c r="F25" s="17"/>
      <c r="G25" s="17"/>
      <c r="H25" s="17"/>
      <c r="I25" s="17"/>
      <c r="J25" s="17"/>
      <c r="K25" s="17"/>
      <c r="L25" s="17"/>
      <c r="M25" s="17"/>
      <c r="N25" s="17"/>
      <c r="O25" s="17"/>
      <c r="P25" s="17"/>
      <c r="Q25" s="17"/>
    </row>
    <row r="26" spans="1:17" x14ac:dyDescent="0.25">
      <c r="A26" s="17"/>
      <c r="B26" s="17"/>
      <c r="C26" s="17"/>
      <c r="D26" s="17"/>
      <c r="E26" s="17"/>
      <c r="F26" s="17"/>
      <c r="G26" s="17"/>
      <c r="H26" s="17"/>
      <c r="I26" s="17"/>
      <c r="J26" s="17"/>
      <c r="K26" s="17"/>
      <c r="L26" s="17"/>
      <c r="M26" s="17"/>
      <c r="N26" s="17"/>
      <c r="O26" s="17"/>
      <c r="P26" s="17"/>
      <c r="Q26" s="17"/>
    </row>
    <row r="27" spans="1:17" x14ac:dyDescent="0.25">
      <c r="A27" s="17"/>
      <c r="B27" s="17"/>
      <c r="C27" s="17"/>
      <c r="D27" s="17"/>
      <c r="E27" s="17"/>
      <c r="F27" s="17"/>
      <c r="G27" s="17"/>
      <c r="H27" s="17"/>
      <c r="I27" s="17"/>
      <c r="J27" s="17"/>
      <c r="K27" s="17"/>
      <c r="L27" s="17"/>
      <c r="M27" s="17"/>
      <c r="N27" s="17"/>
      <c r="O27" s="17"/>
      <c r="P27" s="17"/>
      <c r="Q27" s="17"/>
    </row>
    <row r="28" spans="1:17" x14ac:dyDescent="0.25">
      <c r="A28" s="17"/>
      <c r="B28" s="17"/>
      <c r="C28" s="17"/>
      <c r="D28" s="17"/>
      <c r="E28" s="17"/>
      <c r="F28" s="17"/>
      <c r="G28" s="17"/>
      <c r="H28" s="17"/>
      <c r="I28" s="17"/>
      <c r="J28" s="17"/>
      <c r="K28" s="17"/>
      <c r="L28" s="17"/>
      <c r="M28" s="17"/>
      <c r="N28" s="17"/>
      <c r="O28" s="17"/>
      <c r="P28" s="17"/>
      <c r="Q28" s="17"/>
    </row>
    <row r="29" spans="1:17" x14ac:dyDescent="0.25">
      <c r="A29" s="17"/>
      <c r="B29" s="17"/>
      <c r="C29" s="17"/>
      <c r="D29" s="17"/>
      <c r="E29" s="17"/>
      <c r="F29" s="17"/>
      <c r="G29" s="17"/>
      <c r="H29" s="17"/>
      <c r="I29" s="17"/>
      <c r="J29" s="17"/>
      <c r="K29" s="17"/>
      <c r="L29" s="17"/>
      <c r="M29" s="17"/>
      <c r="N29" s="17"/>
      <c r="O29" s="17"/>
      <c r="P29" s="17"/>
      <c r="Q29" s="17"/>
    </row>
    <row r="30" spans="1:17" x14ac:dyDescent="0.25">
      <c r="A30" s="17"/>
      <c r="B30" s="17"/>
      <c r="C30" s="17"/>
      <c r="D30" s="17"/>
      <c r="E30" s="17"/>
      <c r="F30" s="17"/>
      <c r="G30" s="17"/>
      <c r="H30" s="17"/>
      <c r="I30" s="17"/>
      <c r="J30" s="17"/>
      <c r="K30" s="17"/>
      <c r="L30" s="17"/>
      <c r="M30" s="17"/>
      <c r="N30" s="17"/>
      <c r="O30" s="17"/>
      <c r="P30" s="17"/>
      <c r="Q30" s="17"/>
    </row>
    <row r="31" spans="1:17" x14ac:dyDescent="0.25">
      <c r="A31" s="17"/>
      <c r="B31" s="17"/>
      <c r="C31" s="17"/>
      <c r="D31" s="17"/>
      <c r="E31" s="17"/>
      <c r="F31" s="17"/>
      <c r="G31" s="17"/>
      <c r="H31" s="17"/>
      <c r="I31" s="17"/>
      <c r="J31" s="17"/>
      <c r="K31" s="17"/>
      <c r="L31" s="17"/>
      <c r="M31" s="17"/>
      <c r="N31" s="17"/>
      <c r="O31" s="17"/>
      <c r="P31" s="17"/>
      <c r="Q31" s="17"/>
    </row>
    <row r="32" spans="1:17" x14ac:dyDescent="0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6</vt:i4>
      </vt:variant>
      <vt:variant>
        <vt:lpstr>Pomenované rozsahy</vt:lpstr>
      </vt:variant>
      <vt:variant>
        <vt:i4>2</vt:i4>
      </vt:variant>
    </vt:vector>
  </HeadingPairs>
  <TitlesOfParts>
    <vt:vector size="8" baseType="lpstr">
      <vt:lpstr>a) Rozpočet projektu GP</vt:lpstr>
      <vt:lpstr>a) Rozpočet projektu NGP</vt:lpstr>
      <vt:lpstr>b)Pozemky</vt:lpstr>
      <vt:lpstr>Zdroj</vt:lpstr>
      <vt:lpstr>Hárok2</vt:lpstr>
      <vt:lpstr>Hárok3</vt:lpstr>
      <vt:lpstr>'a) Rozpočet projektu GP'!Oblasť_tlače</vt:lpstr>
      <vt:lpstr>'a) Rozpočet projektu NGP'!Oblasť_tlače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MŽP SR</dc:creator>
  <cp:lastModifiedBy>GC</cp:lastModifiedBy>
  <cp:lastPrinted>2016-03-23T09:33:53Z</cp:lastPrinted>
  <dcterms:created xsi:type="dcterms:W3CDTF">2015-05-13T12:53:37Z</dcterms:created>
  <dcterms:modified xsi:type="dcterms:W3CDTF">2021-05-13T07:58:35Z</dcterms:modified>
</cp:coreProperties>
</file>