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V:\NAŠE\Projekty na web\Kovalčíkove tabuľky\FINAL - skontrolované a doplnené sem\"/>
    </mc:Choice>
  </mc:AlternateContent>
  <bookViews>
    <workbookView xWindow="0" yWindow="0" windowWidth="20145" windowHeight="9690"/>
  </bookViews>
  <sheets>
    <sheet name="Formulár" sheetId="1" r:id="rId1"/>
    <sheet name="Vzorový projekt SSC" sheetId="3" r:id="rId2"/>
    <sheet name="Vzorový projekt NDS" sheetId="5" r:id="rId3"/>
    <sheet name="Vzorový projekt ZSSK" sheetId="6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0" i="1" l="1"/>
  <c r="E41" i="5" l="1"/>
  <c r="E40" i="5"/>
  <c r="E39" i="5"/>
  <c r="E37" i="5"/>
  <c r="E15" i="5"/>
  <c r="E58" i="3"/>
  <c r="E31" i="3"/>
  <c r="E30" i="3"/>
</calcChain>
</file>

<file path=xl/sharedStrings.xml><?xml version="1.0" encoding="utf-8"?>
<sst xmlns="http://schemas.openxmlformats.org/spreadsheetml/2006/main" count="1957" uniqueCount="554">
  <si>
    <t>m</t>
  </si>
  <si>
    <t>m2</t>
  </si>
  <si>
    <t>%</t>
  </si>
  <si>
    <t>m3</t>
  </si>
  <si>
    <t>Zárubné a oporné múry - dĺžka</t>
  </si>
  <si>
    <t>Protihlukové steny - dĺžka</t>
  </si>
  <si>
    <t>Počty parkovacích miest pre nákladné/ osobné vozidlá</t>
  </si>
  <si>
    <t>ks</t>
  </si>
  <si>
    <t>m, %</t>
  </si>
  <si>
    <t>Predpokladané náklady na stavebný dozor</t>
  </si>
  <si>
    <t>Ekonomická vnútorná miera návratnosti (EIRR)</t>
  </si>
  <si>
    <t>Pomer prínosov a nákladov projektu (BCR)</t>
  </si>
  <si>
    <t>index</t>
  </si>
  <si>
    <t>mes.</t>
  </si>
  <si>
    <t>mesiac a rok</t>
  </si>
  <si>
    <t>Štúdia realizovateľnosti</t>
  </si>
  <si>
    <t>dni</t>
  </si>
  <si>
    <t>Správa o hodnotení EIA</t>
  </si>
  <si>
    <t>Stanovisko ÚHP MF SR, ak ide o projekt, ktorého veľkosť vyžaduje takéto posúdenie</t>
  </si>
  <si>
    <t>Hlavné mapy, resp. výkresy k projektu (celková situácia stavby, pozdĺžny profil)</t>
  </si>
  <si>
    <t>Zmluva o dielo v CRZ (aj dodatky k zmluve a pokyny na zmenu)</t>
  </si>
  <si>
    <t>Oznámenie o verejnom obstarávaní, resp. profil zákazky</t>
  </si>
  <si>
    <t>Iné dôležité materiály/ prezentácie k projektu</t>
  </si>
  <si>
    <t>ks, osôb/vozidlo</t>
  </si>
  <si>
    <t>Merná jednotka</t>
  </si>
  <si>
    <t>Finančná medzera - suma nákladov na projekt nekrytých finančnými výnosmi za 30 rokov</t>
  </si>
  <si>
    <t>Názov a celková plocha odpočívadla, ak sa v rámci projektu realizuje</t>
  </si>
  <si>
    <t>Názov a plocha prestupného terminálu VOD, resp. nových parkovísk pri železničných staniciach</t>
  </si>
  <si>
    <t>nerelevantné</t>
  </si>
  <si>
    <t>NDS</t>
  </si>
  <si>
    <t xml:space="preserve">stavba v realizácií s platným SP </t>
  </si>
  <si>
    <t>100 : 0</t>
  </si>
  <si>
    <t>D 26,5/100(80)</t>
  </si>
  <si>
    <t>4 - pruh</t>
  </si>
  <si>
    <t>úsek nezahŕňa MÚK</t>
  </si>
  <si>
    <t>úsek nezahŕňa úrovňové križovatky</t>
  </si>
  <si>
    <t xml:space="preserve">projekt nerieši dočasné napojenie, stavba sa napoji na križovatky v Hričovskom Podhradí a v Lietavskej Lúčke </t>
  </si>
  <si>
    <t>D3 HP - Strážov 23 579; Strážov - Žilina 28 413</t>
  </si>
  <si>
    <t>s projektom D3 HP - Strážov 19 261; Strážov - Žilina 18 945;                bez projektu D3 HP - Strážov 43 088; Strážov - Žilina 42 774 (prognóza r. 2028)</t>
  </si>
  <si>
    <t>23 829 (prognóza r. 2028)</t>
  </si>
  <si>
    <t>úspora času 45%, úspory z dopravnej nehodovosti 31%, úspora externalít 7%, úspora z ostatných prevádzkových nákladov 6%, úspora PHM 5%</t>
  </si>
  <si>
    <t>stavba neobsahuje odpočívadlo ani stredisko údržby</t>
  </si>
  <si>
    <t>užšia súťaž</t>
  </si>
  <si>
    <t>39 (5.3.2013 - 12.4.2013)</t>
  </si>
  <si>
    <t>hodnotiacim kritériom bola najnižšia cena</t>
  </si>
  <si>
    <t>predložených 10 žiadostí o účasť, 4 ponuky.</t>
  </si>
  <si>
    <t>225 (12.4.2013 - 22.11.2013)</t>
  </si>
  <si>
    <t xml:space="preserve"> 35 dní (25.09.2013 -29.10.2013)                                                                          • 17.06.2013 doručená námietka voči vylúčeniu uchádzača Dúha. 25.9.20213 doručená námietka proti vylúčeniu INC- HANT.                   • 29.10.2013 doručené rozhodnutie UVO o zastavení konania o námietkach Dúha a zamietnutí námietok INC-Hant.                  </t>
  </si>
  <si>
    <t>9.12.2013</t>
  </si>
  <si>
    <t>2/2019</t>
  </si>
  <si>
    <t>Stav cesty I/66 prechádzajúcej zastavanými časťami mesta Brezno, s obmedzenou rýchlosťou v intraviláne, nevyhovovala predpokladanému nárastu dopravných intenzít. Nebolo možné rozšírenie cesty vedenej intravilánom a upravenie jej smerového vedenia</t>
  </si>
  <si>
    <t>-</t>
  </si>
  <si>
    <t>Hlavným účelom stavby bolo vybudovať kapacitnú dvojpruhovú komunikáciu, pri zabezpečení výhľadových prepravných nárokov prevádzajúcu tranzitnú dopravu mimo zastavané územie sídiel.
V neposlednom rade je cieľom stavby zlepšenie životného prostredia, ktoré sa dosiahne presmerovaním podstatnej časti premávky z pôvodnej cesty I/66 na novú, na vyššej technickej úrovni riešenú komunikáciu, rešpektujúcu požiadavky na ochranu prírody a krajiny v súlade so stanoviskami orgánov ŽP. V súlade s tým realizáciou obchvatu mesta Brezno došlo k výraznému zníženiu negatívnych vplyvov od dopravy na životné prostredie, predovšetkým v intraviláne.</t>
  </si>
  <si>
    <t>88:12%</t>
  </si>
  <si>
    <t>C 9,5/80</t>
  </si>
  <si>
    <t>2-pruh</t>
  </si>
  <si>
    <t>335m:13 %</t>
  </si>
  <si>
    <t>VO uskutočnené                                                                                                     povolenia získané</t>
  </si>
  <si>
    <t>sčítací úsek 90941 - CSD2015 - 10 727 voz/24hod</t>
  </si>
  <si>
    <t>najnižšia cena</t>
  </si>
  <si>
    <t>stavenisko odovzdané 24.03.2015.                                                                            Termín začatia prác 4/2015</t>
  </si>
  <si>
    <t>24/885 dní                                               https://www.crz.gov.sk/index.php?ID=3091478&amp;l=sk</t>
  </si>
  <si>
    <t>nebola spracovaná</t>
  </si>
  <si>
    <t>https://www.uvo.gov.sk/private/profily/detail/15/zakazky/125237/dokumenty</t>
  </si>
  <si>
    <t>https://www.crz.gov.sk/index.php?ID=1758112&amp;l=sk</t>
  </si>
  <si>
    <t xml:space="preserve"> - 7 ks ucelených dieselových motorových jednotiek s kapaciou 160 sediacich cestujúcich
 - 14 ks ucelených dieselových motorových jednotiek s kapacitou 110 sediacich cestujúcich</t>
  </si>
  <si>
    <t>Predpokladané CIN = 77 000 000 eur</t>
  </si>
  <si>
    <t xml:space="preserve">nerelevantné </t>
  </si>
  <si>
    <t xml:space="preserve"> - celková cena  za dodanie celého rozsahu predmetu zákazky v EUR bez DPH – 70 bodov, 
 - počet miest na sedenie – 6 bodov,  
 - rozostup sedadiel orientovaných oproti sebe – 6 bodov,  
 - pomer trvalého výkonu DMJ Pkw na vlastnú hmotnosť mE celej prázdnej DMJ v kW/t, teda Pkw/mE – 6 bodov,  
 - kompatibilita ponúkaného riešenia – 6 bodov, 
 - najnižšie priemerné náklady na prevádzku a údržbu v EUR – 6 bodov</t>
  </si>
  <si>
    <t>PHZ:  77 000 000,00 EUR bez DPH,  
ponuka 76 999 000,00 EUR bez DPH</t>
  </si>
  <si>
    <t>podpis Kúpnej zmluvy: 28.3.2017, účinnosť KZ: 12.11.2017  (deň po účinnosti zmluvy o poskytnutí NFP) 
zverejnenie v CRZ: 29.3.2017, účinnosť CRZ: 30.3.2017</t>
  </si>
  <si>
    <t xml:space="preserve">predpokladané CIN = 77 000 000 eur
NFP = COV = 100% (z toho KF = 85%, ŠR SR = 15%)
vlastné zdroje = 0% </t>
  </si>
  <si>
    <t>skutočné CIN = 76 999 000 eur (100%)
Vlastné zdroje = 2 163 671,89 eur (2,81% z CIN)
NFP = 74 835 328,10 eur (97,19% z CIN)
z toho:  KF = 63 610 028,88 eur (82,61% z CIN), 
            ŠR SR = 11 225 299,22 eur (14,58% z CIN)</t>
  </si>
  <si>
    <t>Skutočný začiatok realizácie aktivity:
- hlavná aktivita 11/2017
- podporné aktivity 8/2015</t>
  </si>
  <si>
    <t>Plánované ukončenie realizácie aktivity:
- hlavná aktivita: 3/2021
- podporné aktivity: 5/2021</t>
  </si>
  <si>
    <r>
      <t xml:space="preserve"> </t>
    </r>
    <r>
      <rPr>
        <b/>
        <sz val="10"/>
        <rFont val="Arial"/>
        <family val="2"/>
        <charset val="238"/>
      </rPr>
      <t>- zverejnené Oznámenie o vyhlásení VO - zákazka DMJ, Vestník ES:</t>
    </r>
    <r>
      <rPr>
        <sz val="10"/>
        <rFont val="Arial"/>
        <family val="2"/>
        <charset val="238"/>
      </rPr>
      <t xml:space="preserve">
http://ted.europa.eu/udl?uri=TED:NOTICE:405971-2015:TEXT:SK:HTML
 </t>
    </r>
    <r>
      <rPr>
        <b/>
        <sz val="10"/>
        <rFont val="Arial"/>
        <family val="2"/>
        <charset val="238"/>
      </rPr>
      <t>- zverejnené Oznámenia o vyhlásení VO - zákazka DMJ, Vestník ÚVO SR:</t>
    </r>
    <r>
      <rPr>
        <sz val="10"/>
        <rFont val="Arial"/>
        <family val="2"/>
        <charset val="238"/>
      </rPr>
      <t xml:space="preserve">
https://www.uvo.gov.sk/vestnik/oznamenie/detail/305830?page=1&amp;limit=20&amp;sort=datumZverejnenia&amp;sort-dir=DESC&amp;ext=0&amp;cisloOznamenia=&amp;text=&amp;year=0&amp;dzOd=&amp;dzDo=&amp;cvestnik=&amp;doznamenia=-1&amp;dzakazky=-1&amp;dpostupu=-1&amp;mdodania=&amp;kcpv=&amp;opb=&amp;szfeu=&amp;flimit=-1&amp;nobstaravatel=&amp;nzakazky=
</t>
    </r>
    <r>
      <rPr>
        <b/>
        <sz val="10"/>
        <rFont val="Arial"/>
        <family val="2"/>
        <charset val="238"/>
      </rPr>
      <t xml:space="preserve"> - Správa o zákazke:</t>
    </r>
    <r>
      <rPr>
        <sz val="10"/>
        <rFont val="Arial"/>
        <family val="2"/>
        <charset val="238"/>
      </rPr>
      <t xml:space="preserve">
https://www.uvo.gov.sk/vyhladavanie-dokumentov/detail/803634
</t>
    </r>
    <r>
      <rPr>
        <b/>
        <sz val="10"/>
        <rFont val="Arial"/>
        <family val="2"/>
        <charset val="238"/>
      </rPr>
      <t>- Dokumenty zákazky:</t>
    </r>
    <r>
      <rPr>
        <sz val="10"/>
        <rFont val="Arial"/>
        <family val="2"/>
        <charset val="238"/>
      </rPr>
      <t xml:space="preserve">
https://www.uvo.gov.sk/vyhladavanie-zakaziek/detail/dokumenty/153250</t>
    </r>
  </si>
  <si>
    <t>Kúpna č. 4600003106/VS/2017 na dodanie dieselmotorových jednotiek
http://www.crz.gov.sk/index.php?ID=2871817&amp;l=sk</t>
  </si>
  <si>
    <t>webstránka projektu: 
http://www.slovakrail.sk/sk/o-spolocnosti/projekty-eu/modernizacia-zkv-opii-1-cast.html</t>
  </si>
  <si>
    <t>ZSSK</t>
  </si>
  <si>
    <t>link</t>
  </si>
  <si>
    <t>Názov projektu</t>
  </si>
  <si>
    <t>Lokalizácia projektu</t>
  </si>
  <si>
    <t xml:space="preserve">Dĺžka realizovaného úseku diaľnice/ cesty/ železnice </t>
  </si>
  <si>
    <t xml:space="preserve">Dĺžka ďalších ciest zahrnutých v projekte - na vetvách križovatiek a mimo hlavnej trasy </t>
  </si>
  <si>
    <t xml:space="preserve">Šírkové usporiadanie </t>
  </si>
  <si>
    <t>Počet obstarávaných vozidiel VOD a kapacita obstarávaných typov vozidiel</t>
  </si>
  <si>
    <t>pri dvoch tunelových rúrach rôznej dĺžky uveďte priemer ich dĺžok</t>
  </si>
  <si>
    <t>pri rôznej dĺžke mostov pre 2 jazdné pásy priemer ich dĺžok</t>
  </si>
  <si>
    <t>Objednávateľom zazmluvnené naviac práce - už akceptované nároky na čerpanie rezervy resp. zvýšenie zmluvnej ceny</t>
  </si>
  <si>
    <t>Trvanie vyhodnocovania ponúk - od predloženia ponúk do konečného zaslania informácie o výsledku vyhodnotenia ponúk</t>
  </si>
  <si>
    <t>Predpokladané investičné náklady celkom</t>
  </si>
  <si>
    <t xml:space="preserve"> - finančná čistá súčasná hodnota investície  (FNPV_C): - 70 528 086
 - finančná čistá súčasná hodnota kapitálu  (FNPV_K): - 10 655 889</t>
  </si>
  <si>
    <t>100% výnosu projektu tvorí mýto pre nákladné automobily a autobusy</t>
  </si>
  <si>
    <t>393 660 000€/94,66%</t>
  </si>
  <si>
    <t>https://www.uvo.gov.sk/vyhladavanie-zakaziek/detail/124949?page=1&amp;limit=20&amp;sort=datumAktualizacie&amp;sort-dir=DESC&amp;ext=0&amp;nazovZakazky=hri%C4%8Dovsk%C3%A9+po&amp;obstarNazov=&amp;obstarIco=&amp;cpv=&amp;datumAktualizacie=-1&amp;nut=&amp;kriterium=-1&amp;eurofondy=-1&amp;obrana=-1&amp;druhPostupu=-1&amp;druhZakazky=-1&amp;fin=-1</t>
  </si>
  <si>
    <t>https://www.crz.gov.sk/index.php?ID=2171273&amp;art_zs2=&amp;art_predmet=&amp;art_ico=&amp;art_suma_zmluva_od=&amp;art_suma_zmluva_do=&amp;art_datum_zverejnene_od=&amp;art_datum_zverejnene_do=&amp;art_rezort=0&amp;art_zs1=&amp;nazov=ZM%2F2013%2F0456&amp;art_ico1=&amp;odoslat=Vyh%C4%BEada%C5%A5</t>
  </si>
  <si>
    <t>nezverejnená (Nebola zverejnená Správa o hodnotení EIA, zverejnené na enviroportáli sú iba Zmeny návrhovej činnosti (8a). )</t>
  </si>
  <si>
    <t>Úspora jazdného času 83 %, Úspora prevádzkových nákladov vozidiel 11%,  Úspora na nehodovosti 2%,  Úspory z ostatných externalít 1%</t>
  </si>
  <si>
    <t>webstránka projektu: http://www.ssc.sk/sk/cinnosti/vystavba-a-rekonstrukcia/projekty-opii/i-66-brezno-obchvat-i-etapa-2-faza.ssc</t>
  </si>
  <si>
    <t xml:space="preserve">Zazmluvnené financovanie:
II.fáza: maximálna výška NFP: 280 523 941 €  z toho  85%=238 445 350€ 
15%= 42 078 591€. 
Za celý projekt: maximálna výška NFP:    392 241 053 € z toho 85%= 333 404 895 €
15%=58 836 158 €;           
Skutočné čerpanie za I.fázu bolo: 111 717 072 € aj s pozemkami.
Akcept.zml.hodnota s rezervou bez DPH=427 201 095-392 241 053=34 960 042 € financ.zo ŠR alebo z vlastných zdrojov - za obidve fázy </t>
  </si>
  <si>
    <r>
      <t>Termín zverejnenia oznámenia o vyhlásení verejného obstarávania</t>
    </r>
    <r>
      <rPr>
        <sz val="14"/>
        <color theme="1" tint="0.34998626667073579"/>
        <rFont val="Arial"/>
        <family val="2"/>
        <charset val="238"/>
      </rPr>
      <t xml:space="preserve"> </t>
    </r>
  </si>
  <si>
    <t xml:space="preserve">I/66 Brezno - obchvat I. etapa - 2 fáza </t>
  </si>
  <si>
    <t>Žilinský kraj, okres Žilina,                                                                             Katastrálne územie: Dolný Hričov, Ovčiarsko, Bitarová, Brezany, Bánová, Hôrky, Bytčica, Lietavská Lúčka                                                          ťah D1</t>
  </si>
  <si>
    <t>Posudzované varianty iných riešení dopravných problémov</t>
  </si>
  <si>
    <r>
      <t>Kategória novej cesty/ trate</t>
    </r>
    <r>
      <rPr>
        <sz val="14"/>
        <color theme="1" tint="0.499984740745262"/>
        <rFont val="Arial"/>
        <family val="2"/>
        <charset val="238"/>
      </rPr>
      <t xml:space="preserve"> </t>
    </r>
  </si>
  <si>
    <t>Odhadovaný podiel úsekov s možnosťou predchádzania</t>
  </si>
  <si>
    <t>Počet v projekte realizovaných úrovňových križovatiek a odkaz na mapku celkovej situácie</t>
  </si>
  <si>
    <t>slovne</t>
  </si>
  <si>
    <t>€, %</t>
  </si>
  <si>
    <t>Zvolený postup obstarávania</t>
  </si>
  <si>
    <t>Hodnotiace kritériá (na vyhodnotenie ponúk)</t>
  </si>
  <si>
    <t>uviesť aj váhy</t>
  </si>
  <si>
    <t>15 ponúk/23 ŽoU</t>
  </si>
  <si>
    <t>uviesť najnižšiu a najvyššiu ponuku</t>
  </si>
  <si>
    <t>€</t>
  </si>
  <si>
    <t xml:space="preserve">Dôvody vylúčenia uchádzačov/ záujemcov (ak k nemu došlo), a tiež odmietnutia žiadostí o účasť </t>
  </si>
  <si>
    <t>dátum</t>
  </si>
  <si>
    <t>Dátum podpisu zmluvy</t>
  </si>
  <si>
    <t>Popis projektu</t>
  </si>
  <si>
    <t>jednoduchý popis predmetu projektu (výstavba, projektová príprava, nákup vozidiel VOD, mzdy úradníkov ....)</t>
  </si>
  <si>
    <t>podiel</t>
  </si>
  <si>
    <r>
      <rPr>
        <b/>
        <sz val="11"/>
        <color theme="1"/>
        <rFont val="Arial"/>
        <family val="2"/>
        <charset val="238"/>
      </rPr>
      <t xml:space="preserve">ponuky: </t>
    </r>
    <r>
      <rPr>
        <sz val="11"/>
        <color theme="1"/>
        <rFont val="Arial"/>
        <family val="2"/>
        <charset val="238"/>
      </rPr>
      <t xml:space="preserve">1. Vylúčený v zmysle § 42 ods. (4) písm. a) zákona - nedoručenie vysvetlenia ponuky v lehote. 2. Vylúčený  v zmysle § 42 ods. (1) zákona - zmena záväzného technického riešenia.                                                 </t>
    </r>
    <r>
      <rPr>
        <b/>
        <sz val="11"/>
        <color theme="1"/>
        <rFont val="Arial"/>
        <family val="2"/>
        <charset val="238"/>
      </rPr>
      <t xml:space="preserve"> žiadosti o účasť</t>
    </r>
    <r>
      <rPr>
        <sz val="11"/>
        <color theme="1"/>
        <rFont val="Arial"/>
        <family val="2"/>
        <charset val="238"/>
      </rPr>
      <t xml:space="preserve">: vylúčenia v zmysle § 33 ods. 7 písm. a) a c) - 2 záujemcovia nesplnil podmienky účasti. 
</t>
    </r>
  </si>
  <si>
    <t>Dĺžka trvania kontroly Úradom pre VO (druhá ex-ante kontrola)</t>
  </si>
  <si>
    <t>Dĺžka trvania revíznych postupov VO (od predloženia prvotných dokumentov po právoplatné rozhodnutie)</t>
  </si>
  <si>
    <t xml:space="preserve">D1 Hričovské Podhradie - Lietavská Lúčka </t>
  </si>
  <si>
    <t>Úsek rieši diaľnicu D1 v Žilinskom kraji, ktorá odľahčí zaťaženosť ciest I/18 a I/64 prechádzajúcich intravilánom obce Dolný Hričov a mestom Žilina. Vozidlá pohybujúce sa po týchto cestách sú zdrojom hluku a znečistenia z výfukových plynov. Účelom a cieľom stavby je dobudovať základný ťah D1, čím sa skvalitnia podmienky pre plynulosť, rýchlosť a bezpečnosť cestnej premávky ako aj lepšie životné podmienky.</t>
  </si>
  <si>
    <t xml:space="preserve"> 2 tunely - dl. 2 363,50 a 685,50,                                                         plný profil, kategória tunela 2T-8,0</t>
  </si>
  <si>
    <t>Stavebné povolenie z 24.10.2008/ pravol. 26.11.2008</t>
  </si>
  <si>
    <t>N/A</t>
  </si>
  <si>
    <t>01/2014</t>
  </si>
  <si>
    <t xml:space="preserve">Dotknuté kraje: Banskobystrický kraj, Trenčiansky kraj, Žilinský kraj 
Traťové úseky: 
- Prievidza - Horná Štubňa,
- Horná Štubňa - Vrútky,
- Zvolen - Kremnica - Horná Štubňa,
- Zvolen - Jesenské - Tisovec,
- Zvolen - Banská Bystrica - Brezno. </t>
  </si>
  <si>
    <t xml:space="preserve"> - technicky a vekovo zastarané koľajové vozidlá jazdiace v rámci regiónu Banská Bystrica,
- vysoká poruchovosť a nízka spoľahlivosť vozidiel,
- nadmerné náklady na prevádzku a opravu,
- zvýšená environmentálna záťaž,
- nedostatočná atraktívnosť a konkurencieschovpnosť železničnej osobnej dopravy v danom regióne, 
- pokles cestujúcich.</t>
  </si>
  <si>
    <t xml:space="preserve">Zvýšenie atraktivity a kvality služieb železničnej verejnej osobnej dopravy prostredníctvom obnovy mobilných prostriedkov, t.j. prispieť k skvalitneniu služieb železničnej osobnej dopravy a k zlepšeniu dopravnej obslužnosti regiónu Banská Bystrica nahradením časti zastaraných železničných koľajových vozidiel novými DMJ a napomôcť tak úspešnému budovaniu IDS v uvedenom regióne. Prostredníctvom nových koľajových vozidiel vytvoriť podmienky pre integráciu a harmonizáciu systému osobnej dopravy v danom regióne, zvýšiť kvalitu prepravných služieb, čo prispeje k získaniu nových cestujúcich, a zníženiť environmentálnu záťaž. 
</t>
  </si>
  <si>
    <t xml:space="preserve">Trať KCP 145: Prievidza – Horná Štubňa
Trať: Horná Štubňa – Prievidza;
Predpoklad 100%-ného nahradenia existujúcich vozidiel novými vozidlami v štruktúre 2x DMJ 160 a 1 x DMJ 110.
Trať KCP 170: Horná Štubňa – Vrútky
Trať KCP 171: Zvolen – Kremnica – Horná Štubňa
Trať: Zvolen – Vrútky;
Predpoklad 100%-ného nahradenia existujúcich vozidiel novými vozidlami v štruktúre 3 x DMJ 160 a 3 x DMJ 110.
Trať KCP 160: Zvolen – Jesenské – Tisovec
Trať: Zvolen – Jesenské – Tisovec;
Predpoklad 50%-ného nahradenia existujúcich vozidiel novými vozidlami v štruktúre 2 x DMJ 160 a 6 x DMJ 110. Zostávajúcich 50% budú vozidlá radu 812 + 012 v počte 8 súprav.
Trať KCP 170 + 172: Zvolen – Banská Bystrica – Brezno
Trať: Zvolen – Brezno;
Predpoklad 33%-ného nahradenia existujúcich vozidiel novými vozidlami v štruktúre 3 x DMJ 110. Zostávajúcich 66% budú vozidlá radu B a radu 812 + 012 v počte 6 súprav.
</t>
  </si>
  <si>
    <t>74 835 328,10 € / 97,19%</t>
  </si>
  <si>
    <t>Vyhlásenie o začatí realizácie hlavných aktivít Projektu: 12.11.2017
Dátum účinnosti Kúpnej zmluvy na dodanie dieselmotorových jednotiek - 12.11.2017</t>
  </si>
  <si>
    <t xml:space="preserve">priemerná úspora času na jedného cestujúceho: 2 min. 25 sek.
hodnota úspory času za obdobie 30 rokov: 68 544 877 € </t>
  </si>
  <si>
    <t>ak už nastalo, tak presný dátum</t>
  </si>
  <si>
    <t>predpokladané uvedenie do užívania/ pre ŽSR ukončenie stavby, aktualizácia polročne, uvádzať aj pôvodný aj aktualizovaný termín</t>
  </si>
  <si>
    <t>uviesť link</t>
  </si>
  <si>
    <t>zo sprievodnej správy</t>
  </si>
  <si>
    <t>napr. 4-pruh, 2-pruh, 2-koľajná trať a pod.</t>
  </si>
  <si>
    <t>plocha spolu za všetky mosty</t>
  </si>
  <si>
    <t>Plocha nových vozoviek (kde sa realizuje nové cestné teleso)</t>
  </si>
  <si>
    <t xml:space="preserve">Plocha modernizovaných vozoviek </t>
  </si>
  <si>
    <t>pri projektoch, kde sa realizuje nové cestné teleso</t>
  </si>
  <si>
    <t xml:space="preserve">Protihlukové steny - finančná hodnota </t>
  </si>
  <si>
    <t xml:space="preserve">Kategória </t>
  </si>
  <si>
    <t>Doplnenie /inštrukcia</t>
  </si>
  <si>
    <t xml:space="preserve">Zazmluvnené (a ešte neprevzaté) stupne projektovej dokumentácie, ich zhotoviteľ a termíny dodania </t>
  </si>
  <si>
    <t xml:space="preserve">Zostávajúce ešte neobstarané stupne prípravy </t>
  </si>
  <si>
    <t>Najvyššie získané povolenie pre projekt</t>
  </si>
  <si>
    <t xml:space="preserve"> rozdiel medzi pôvodnou a novou dĺžkou</t>
  </si>
  <si>
    <t>Finančná čistá súčasná hodnota (FNPV)</t>
  </si>
  <si>
    <t>Ekonomická čistá súčasná hodnota (ENPV)</t>
  </si>
  <si>
    <t>Zdroj údajov predpokladaných investičných nákladov</t>
  </si>
  <si>
    <t>vynaložené = zaplatené, uviesť dátum poslednej aktualizácie napr. do 30. 6. 2018</t>
  </si>
  <si>
    <t xml:space="preserve">Zostávajúce náklady na projektovú prípravu - suma odhadov </t>
  </si>
  <si>
    <t>zostávajúce sumy za PD i za MPV</t>
  </si>
  <si>
    <t>Vysúťažená a zazmluvnená cena za stavebné práce (bez rezervy na nepredvídateľné výdavky)</t>
  </si>
  <si>
    <t xml:space="preserve">Objednávateľom navrhovaná lehota alebo zazmluvnená lehota výstavby </t>
  </si>
  <si>
    <t>Projektantom odporúčaná lehota výstavby</t>
  </si>
  <si>
    <t xml:space="preserve">Predpokladané financovanie ak je už známe </t>
  </si>
  <si>
    <t xml:space="preserve">Zazmluvnené financovanie </t>
  </si>
  <si>
    <t xml:space="preserve"> €, %</t>
  </si>
  <si>
    <r>
      <t>Plánované uvedenie do užívania</t>
    </r>
    <r>
      <rPr>
        <sz val="14"/>
        <color theme="1" tint="0.34998626667073579"/>
        <rFont val="Arial"/>
        <family val="2"/>
        <charset val="238"/>
      </rPr>
      <t xml:space="preserve">, </t>
    </r>
    <r>
      <rPr>
        <sz val="14"/>
        <rFont val="Arial"/>
        <family val="2"/>
        <charset val="238"/>
      </rPr>
      <t>resp. dodania celého plnenia zmluvy</t>
    </r>
    <r>
      <rPr>
        <sz val="14"/>
        <color theme="1" tint="0.34998626667073579"/>
        <rFont val="Arial"/>
        <family val="2"/>
        <charset val="238"/>
      </rPr>
      <t xml:space="preserve"> </t>
    </r>
  </si>
  <si>
    <t xml:space="preserve">Dopravno-inžinierske podklady, resp. prognóza dopravy </t>
  </si>
  <si>
    <t xml:space="preserve">Ekonomická správa </t>
  </si>
  <si>
    <t>https://www.facebook.com/pg/pomoc.na.dialnici/photos/?tab=album&amp;album_id=1846806715636333
 https://www.ndsas.sk/stavby/vystavba/hricovske-podhradie-lietavska-lucka</t>
  </si>
  <si>
    <t xml:space="preserve">Modernizácia vozového parku ZSSK v rámci OPII - 1. časť 
</t>
  </si>
  <si>
    <t>Očakávaná zmena počtu cestujúcich  v dôsledku projektu</t>
  </si>
  <si>
    <t>Výstavba 2,5 km novej cesty - prvej z 3 častí plánovaného obchvatu centra okresného mesta.</t>
  </si>
  <si>
    <t>km/rok</t>
  </si>
  <si>
    <t>vlkm/rok</t>
  </si>
  <si>
    <t>dní/rok</t>
  </si>
  <si>
    <t>Počet tunelov, ich dĺžka a profil</t>
  </si>
  <si>
    <t>mosty ponad diaľnicu/železnicu, mosty na vetvách mimoúrovňových križovatiek a iné</t>
  </si>
  <si>
    <r>
      <t>zjednodušený prepočet šírka</t>
    </r>
    <r>
      <rPr>
        <sz val="11"/>
        <color rgb="FF7030A0"/>
        <rFont val="Arial"/>
        <family val="2"/>
        <charset val="238"/>
      </rPr>
      <t xml:space="preserve"> x</t>
    </r>
    <r>
      <rPr>
        <sz val="11"/>
        <rFont val="Arial"/>
        <family val="2"/>
        <charset val="238"/>
      </rPr>
      <t xml:space="preserve"> dĺžka</t>
    </r>
  </si>
  <si>
    <t>počet</t>
  </si>
  <si>
    <t>stupeň, ks</t>
  </si>
  <si>
    <t>napr. 2-koľajná, elektrifikovaná, s rýchlosťou do 100 km/h</t>
  </si>
  <si>
    <t>rekonštrukcia - ak sa nepridáva nová koľaj, len nahrádza pôvodná</t>
  </si>
  <si>
    <t>Nové zvodidlá - materiál alebo triedy zádržnosti</t>
  </si>
  <si>
    <t>kde nie je možné doplniť dĺžku, napísať len plán a doplniť neskôr;</t>
  </si>
  <si>
    <t>príklad vyplnenia: betónové - 6500 m, oceľové - 4200 m; ak v projekte nie je špecifikovaný materiál ale triedy zádržnosti, uviesť dĺžky pre jednotlivé zádržnosti</t>
  </si>
  <si>
    <t>Zemné práce - násypy spolu</t>
  </si>
  <si>
    <t>ks, m</t>
  </si>
  <si>
    <t>ks, km</t>
  </si>
  <si>
    <t>uviesť staničenia v rámci úseku, slovný popis polohy možno nahradiť linkom na mapu celkovej situácie stavby</t>
  </si>
  <si>
    <t>pre odpočívadlá pri D a RC, terminály VOD resp. modernizované stanice a zastávky, intermodálne terminály</t>
  </si>
  <si>
    <t>názov a dátum získania</t>
  </si>
  <si>
    <t>názov a dátum právoplatn.</t>
  </si>
  <si>
    <t>mesiac/rok</t>
  </si>
  <si>
    <t>voz./24h, %</t>
  </si>
  <si>
    <t xml:space="preserve">rozdiel medzi očakávanou PDI bez projektu a s projektom pre najviac preťažený úsek v meste/obci (úzke miesto), ideálne po uvedení do užívania aj o 10 rokov neskôr; príklad vyplnenia: -7300 vozidiel denne (r. 2022),  -8500 vozidiel denne (r. 2032), čo je -35% resp. -38% oproti stavu bez projektu </t>
  </si>
  <si>
    <r>
      <t>min. a sek.</t>
    </r>
    <r>
      <rPr>
        <strike/>
        <sz val="10"/>
        <color theme="1"/>
        <rFont val="Arial"/>
        <family val="2"/>
        <charset val="238"/>
      </rPr>
      <t>, €</t>
    </r>
  </si>
  <si>
    <t>Doterajšia intenzita dopravy na jestvujúcej ceste</t>
  </si>
  <si>
    <t>voz./24h</t>
  </si>
  <si>
    <t>Prognóza dopravy na jestvujúcej trati - nulový stav</t>
  </si>
  <si>
    <t>Prognóza dopravy na modernizovanej trati - stav s projektom</t>
  </si>
  <si>
    <t>Prognóza dopravy na jestvujúcej ceste - nulový stav aj stav s projektom</t>
  </si>
  <si>
    <t>Prognóza dopravy na novej diaľnici alebo ceste</t>
  </si>
  <si>
    <t>ak za iné obodbie, uveďte aké</t>
  </si>
  <si>
    <t>Predpokladaná finančná a socio-ekonomická návratnosť</t>
  </si>
  <si>
    <t>Náklady projektu za 30 rokov (investičné i prevádzkové) - prepočítané na súčasnú hodnotu</t>
  </si>
  <si>
    <t>Sociálno-ekonomické prínosy projektu za 30 rokov - prepočítané na súčasnú hodnotu</t>
  </si>
  <si>
    <t xml:space="preserve">Čo tvorí hlavné sociálno-ekonomické prínosy projektu? </t>
  </si>
  <si>
    <r>
      <t xml:space="preserve">Už vynaložené náklady na prípravu (štúdie, prieskumy, dokumentáciu, pozemky) </t>
    </r>
    <r>
      <rPr>
        <sz val="11"/>
        <color theme="1"/>
        <rFont val="Calibri"/>
        <family val="2"/>
        <charset val="238"/>
        <scheme val="minor"/>
      </rPr>
      <t/>
    </r>
  </si>
  <si>
    <t>ak žltý FIDIC, uviesť: obstarávané metódou naprojektuj a postav, suma zahŕňa aj projektovanie zabezpečované zhotoviteľom</t>
  </si>
  <si>
    <t>najmä odpočívadlá, strediská údržby, v prípade železníc centrá riadenia dopravy</t>
  </si>
  <si>
    <t>ak sa aktuálna zmluvná cena líši od pôvodnej, uviesť obidve: pôvodná cena/ aktuálna cena</t>
  </si>
  <si>
    <t xml:space="preserve"> od oznámenia, resp. výzvy na predkladanie ponúk do lehoty na predkladanie ponúk (uvedenej v pôvodnej výzve/ aj posunutej)</t>
  </si>
  <si>
    <t>Lehota na predkladanie ponúk (pôvodná/ posunutá)</t>
  </si>
  <si>
    <t>Čas na prípravu ponúk (pôvodný/ predĺžený)</t>
  </si>
  <si>
    <t>Počet predložených ponúk, v prípade užšej súťaže aj počet žiadostí o účasť</t>
  </si>
  <si>
    <t>uviesť dôvody pre jednotlivých uchádzačov</t>
  </si>
  <si>
    <t>Termín oznámenia o začatí stavebných prác a odovzdania staveniska/ iný termín začatia prác na projekte</t>
  </si>
  <si>
    <t>uviesť podľa DSP, prípadne DRS, ak je k dispozícii</t>
  </si>
  <si>
    <t xml:space="preserve">Plánované alebo skutočné (ak už nastalo) začatie výstavby, resp. plnenia iného predmetu zmluvy </t>
  </si>
  <si>
    <t>Užitočné linky k projektu</t>
  </si>
  <si>
    <t>Realizácia a zdroje financovania</t>
  </si>
  <si>
    <r>
      <t>link</t>
    </r>
    <r>
      <rPr>
        <sz val="11"/>
        <color rgb="FF7030A0"/>
        <rFont val="Arial"/>
        <family val="2"/>
        <charset val="238"/>
      </rPr>
      <t>, ak dodatky a pokyny na zmenu nie sú v CRZ uvedené pri pôvodnej zmluve, uviesť všetky relevantné linky</t>
    </r>
  </si>
  <si>
    <t>Prínosy projektu</t>
  </si>
  <si>
    <t>Stav prípravy</t>
  </si>
  <si>
    <t>Objektová skladba a náročnosť</t>
  </si>
  <si>
    <t>Základné informácie</t>
  </si>
  <si>
    <t>Verejné obstarávanie</t>
  </si>
  <si>
    <t>z CBA alebo štúdie realizovateľnosti</t>
  </si>
  <si>
    <t xml:space="preserve">Čo tvorí hlavné finančné prínosy projektu? </t>
  </si>
  <si>
    <t>Finančné prínosy projektu za 30 rokov - prepočítané na súčasnú hodnotu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</si>
  <si>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</si>
  <si>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</si>
  <si>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</si>
  <si>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</si>
  <si>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</si>
  <si>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</si>
  <si>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</si>
  <si>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</si>
  <si>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</si>
  <si>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</si>
  <si>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</si>
  <si>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</si>
  <si>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</si>
  <si>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</si>
  <si>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</si>
  <si>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</si>
  <si>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</si>
  <si>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</si>
  <si>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</si>
  <si>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</si>
  <si>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</si>
  <si>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</si>
  <si>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</si>
  <si>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</si>
  <si>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</si>
  <si>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</si>
  <si>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</si>
  <si>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</si>
  <si>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</si>
  <si>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</si>
  <si>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</si>
  <si>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</si>
  <si>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</si>
  <si>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</si>
  <si>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</si>
  <si>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</si>
  <si>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</si>
  <si>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</si>
  <si>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</si>
  <si>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</si>
  <si>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</si>
  <si>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</si>
  <si>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</si>
  <si>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</si>
  <si>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</si>
  <si>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</si>
  <si>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</si>
  <si>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</si>
  <si>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</si>
  <si>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</si>
  <si>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</si>
  <si>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</si>
  <si>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</si>
  <si>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</si>
  <si>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</si>
  <si>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</si>
  <si>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</si>
  <si>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</si>
  <si>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</si>
  <si>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</si>
  <si>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</si>
  <si>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</si>
  <si>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</si>
  <si>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</si>
  <si>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</si>
  <si>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</si>
  <si>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</si>
  <si>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</si>
  <si>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</si>
  <si>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</si>
  <si>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</si>
  <si>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</si>
  <si>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</si>
  <si>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</si>
  <si>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</si>
  <si>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</si>
  <si>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</si>
  <si>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</si>
  <si>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</si>
  <si>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</si>
  <si>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</si>
  <si>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</si>
  <si>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</si>
  <si>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</si>
  <si>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</si>
  <si>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</si>
  <si>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</si>
  <si>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</si>
  <si>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</si>
  <si>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</si>
  <si>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</si>
  <si>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</si>
  <si>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</si>
  <si>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</si>
  <si>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</si>
  <si>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</si>
  <si>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</si>
  <si>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</si>
  <si>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</si>
  <si>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</si>
  <si>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</si>
  <si>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</si>
  <si>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</si>
  <si>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</si>
  <si>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</si>
  <si>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</si>
  <si>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</si>
  <si>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</si>
  <si>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</si>
  <si>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</si>
  <si>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Pridanie novej trasy/koľaje</t>
  </si>
  <si>
    <t>Merateľné ukazovatele projektu: 
1) počet obnovených vlakových súprav v žel. verejnej osobnej doprave = 21
2) počet prepravených cestujúcich vo verejnej žel. osobnej doprave = 6 640 482</t>
  </si>
  <si>
    <t xml:space="preserve">nediskontovaná hodnota úspory času za obdobie 30 rokov: 68 544 877 € </t>
  </si>
  <si>
    <t xml:space="preserve">
Priemerné plánované ročné vlkm v zmysle CBA: 
2 427 333 vlkm  
z toho priemerné ročné vlkm za: 
- jednotky DMJ (21 ks) predstavujú 1 483 067 vlkm
- ostatné ŽKV regiónu predstavujú 944 265 vlkm
Plánované ročné vlkm v zmysle CBA pre rok 2021 (začiatok dopadového obdobia) = 2 380 862 vlkm</t>
  </si>
  <si>
    <t>Priemerný plánovaný ročný dopravný výkon vo vlkm na 1 DMJ =  70 622 vlkm</t>
  </si>
  <si>
    <t>Priemerný plánovaný ročný dopravný výkon vo vlkm na 1 DMJ =  70 622 vlkm/305 dní = 232 vlkm za deň</t>
  </si>
  <si>
    <t>305 dni</t>
  </si>
  <si>
    <t>max do 16 % = zahŕňa plánované, neplánované opravy</t>
  </si>
  <si>
    <t xml:space="preserve">r. 2019  = + 0,12 %, 
za 30 rokov = -1,15%.
 </t>
  </si>
  <si>
    <t xml:space="preserve">V zmysle CBA bude v roku 2026  oproti roku 2016 nárast počtu cestujúcich predstavovať hodnotu cca 15,15% </t>
  </si>
  <si>
    <t>Diskontované IN = 72 564 247
Diskontované PN = 504 143 903</t>
  </si>
  <si>
    <t xml:space="preserve">Rast príjmov z cestovného
rast kompenzácie zo ZoDSVZ
</t>
  </si>
  <si>
    <t>nediskontovaná hodnota prínosov = 237 996 386 €</t>
  </si>
  <si>
    <t xml:space="preserve">1. úspora na externalitách = 35,46%
2. úspora času = 28,80%
3. úspora na nehodovosti = 25,73%
4. úspora prevádzkových nákladov autobusovej a automobilovej dopravy vrátane vplyvu na prevádzkové náklady prepravcu = 6,90%
5. úspora počtu autobusov = 3,11% </t>
  </si>
  <si>
    <t>Zazmluvnené IN (v zmysle KZ č. 4600003106/VS/2017 na dodanie dieselmotorových jednotiek) = 76 999 000,00 €</t>
  </si>
  <si>
    <t>11.1.2016 (do 10.00 hod.)
(LPP v súlade s  § 51 ods. 1 písm. a) zákona č.25/2006 Z.z. o verejnom obstarávaní a o zmene a doplnení niektorých zákonov)</t>
  </si>
  <si>
    <t xml:space="preserve">
59 dní
odo dňa odoslania Oznámenia o vyhlásení VO na zverejnenie 
(od 13.11.2015 do 11.1.2016)
54 dní
odo dňa zverejnenia Oznámenia o vyhlásení VO v Dodatku k Ú.v. EÚ pod značkou 
2015/S 223-405971 (od 13.11.2015 do 18.11.2015)
</t>
  </si>
  <si>
    <t xml:space="preserve">nesplnenie požiadaviek na predmet zákazky (po otváraní ponúk časť Ostatné)
- jedna ponuka vylúčená v súlade s §42 ods. 1 zákona č.25/2006 Z.z. o verejnom obstarávaní a o zmene a doplnení niektorých zákonov -za nezloženie zábezpeky 
- dve ponuky vylúčené v súlade s §42 ods. 1 zákona č.25/2006 Z.z. o verejnom obstarávaní a o zmene a doplnení niektorých zákonov-za to, že ponuka nespĺňa požiadavky na predmet zákazky
</t>
  </si>
  <si>
    <t xml:space="preserve">45
(od 04.02.2017-21.03.2017)
Druhá ex-ante kontrola vykonaná riadiacim orgánom MDV SR. Podľa dokumentácie z verejného obstarávania ZSSK nepožadovala vykonať kontrolu Úradom  pre verejné obstarávanie pred podpisom zmluvy z vlastného podnetu ZSSK podľa § 146 ods. 2 zákona č. 25/2006 Z.z. o verejnom obstarávaní a o zmene a doplnení niektorých zákonov
</t>
  </si>
  <si>
    <r>
      <rPr>
        <sz val="11"/>
        <rFont val="Arial"/>
        <family val="2"/>
        <charset val="238"/>
      </rPr>
      <t>Výstavba</t>
    </r>
    <r>
      <rPr>
        <sz val="11"/>
        <color theme="8" tint="-0.249977111117893"/>
        <rFont val="Arial"/>
        <family val="2"/>
        <charset val="238"/>
      </rPr>
      <t xml:space="preserve"> </t>
    </r>
    <r>
      <rPr>
        <sz val="11"/>
        <color rgb="FF7030A0"/>
        <rFont val="Arial"/>
        <family val="2"/>
        <charset val="238"/>
      </rPr>
      <t>11,3 km</t>
    </r>
    <r>
      <rPr>
        <sz val="11"/>
        <color theme="8" tint="-0.249977111117893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diaľnice D1</t>
    </r>
    <r>
      <rPr>
        <sz val="11"/>
        <color theme="8" tint="-0.249977111117893"/>
        <rFont val="Arial"/>
        <family val="2"/>
        <charset val="238"/>
      </rPr>
      <t>,</t>
    </r>
    <r>
      <rPr>
        <sz val="11"/>
        <color rgb="FF7030A0"/>
        <rFont val="Arial"/>
        <family val="2"/>
        <charset val="238"/>
      </rPr>
      <t xml:space="preserve"> časti diaľničného obchvatu Žiliny</t>
    </r>
  </si>
  <si>
    <t xml:space="preserve">- dobudovanie základného ťahu diaľnice, - kongescie dopravy na ceste I/18,- vysoká intenzita tranzitnej dopravy, - dosahovanie emisných limitov v danej oblasti pri súčastnej intenzite, - negatívny vplyv hluku z dopravy,  </t>
  </si>
  <si>
    <t>neposudzovali sa iné alternatívy dopravy,   bez variantných riešení - trasovanie  je identické pre daný úsek vo všetkých stupňoch dokumentácie   (nebola vypracovaná štúdia realizovateľnosti)</t>
  </si>
  <si>
    <t>11 / 0</t>
  </si>
  <si>
    <t xml:space="preserve"> 3 673,93 m / 32,46 %</t>
  </si>
  <si>
    <t>95 637m2</t>
  </si>
  <si>
    <t>rekonštrukcie+opravy: 159 050</t>
  </si>
  <si>
    <t xml:space="preserve">betónové 5 599 m a oceľové 26 779    </t>
  </si>
  <si>
    <t xml:space="preserve">2ks / Trasa diaľnice mimoúrovňovo križuje železničnú trať ŽSR Bratislava – Žilina v km 24,470 a trať ŽSR Žilina – Rajec v km 34,700; 
Vzdialenosť -  10 230m
</t>
  </si>
  <si>
    <t>DSP - od 8/2008</t>
  </si>
  <si>
    <t xml:space="preserve">Stavba v realizácii, v rámci prípravy prevzaté všetky stupne dokumentácie, </t>
  </si>
  <si>
    <t xml:space="preserve">5300  - Vzhľadom na to, že skrátenie trasy pre tranzitnú dopravu bude plnohodnotne prínosné až po dobudovaní nadväzujúceho úseku D1 LL  – Višňové – Dubná Skala, použitý údaj tak len opisuje teoretické porovnanie dĺžky úseku D1 HP – LL v porovnaní so súčasnou cestnou sieťou, ktorá spája práve začiatok a koniec posudzovaného úseku (body Hričovské Podhradie a Lietavskú Lúčku). Poskytuje tak len obmedzenú výpovednú hodnotu o skutočne ušetrenej vzdialenosti. </t>
  </si>
  <si>
    <t xml:space="preserve">73 169 000 eur/rok 2025                </t>
  </si>
  <si>
    <t xml:space="preserve">11 164 000 eur/rok 2025                 </t>
  </si>
  <si>
    <r>
      <rPr>
        <sz val="11"/>
        <rFont val="Arial"/>
        <family val="2"/>
        <charset val="238"/>
      </rPr>
      <t>2 461 124</t>
    </r>
    <r>
      <rPr>
        <sz val="11"/>
        <color theme="1"/>
        <rFont val="Arial"/>
        <family val="2"/>
        <charset val="238"/>
      </rPr>
      <t xml:space="preserve"> 000 € (údaj zahŕňa aj časové úspory za nadväzujúci úsek D1 Lietavská Lúčka - Višňové - Dubná Skala, keďže ekonomická časť bola vypracovaná spoločne pre obidva úseky)         </t>
    </r>
  </si>
  <si>
    <r>
      <rPr>
        <sz val="11"/>
        <rFont val="Arial"/>
        <family val="2"/>
        <charset val="238"/>
      </rPr>
      <t>1 708 237 619</t>
    </r>
    <r>
      <rPr>
        <sz val="11"/>
        <color theme="1"/>
        <rFont val="Arial"/>
        <family val="2"/>
        <charset val="238"/>
      </rPr>
      <t xml:space="preserve"> € (údaj zahŕňa aj nadväzujúci úsek D1 Lietavská Lúčka - Višňové - Dubná Skala, keďže ekonomická časť bola vypracovaná spoločne pre obidva úseky)         </t>
    </r>
  </si>
  <si>
    <t>419 198 168 € z toho rezerva 35 349 067 € (CÚ 2005 - št. exp.)</t>
  </si>
  <si>
    <t xml:space="preserve">Protokol o vykonaní štátnej expertízy č.12/2005 </t>
  </si>
  <si>
    <t>Príprava - 10 509 007€ ;                                                                                                  MPV - 12 921 144€</t>
  </si>
  <si>
    <t>Príprava : 0 ;                                                                                                                  MPV : odhad 700 000€</t>
  </si>
  <si>
    <t>443 283 961€  hodnota PHZ bez rezervy; projekt obsahuje rezervu; (FIDIC - Zmluvné podmienky pre technológické zariadenie a projektovanie - realizáciu - Žltá kniha FIDIC)</t>
  </si>
  <si>
    <t>388 364 632 € (hodnota zmluvnej cena bez rezervy); projekt obsahuje 10% rezervu</t>
  </si>
  <si>
    <t>26 981 698€ k 31.3.2018</t>
  </si>
  <si>
    <t>31.07.2013 / 20.08.2013</t>
  </si>
  <si>
    <t>PHZ: 487 612 357 EUR bez DPH (vrátane rezervy),                                                                                     (427 201 094,97  -                                      463 201 618,51)</t>
  </si>
  <si>
    <t>48 mesiacov</t>
  </si>
  <si>
    <t>48 mes (1460 dní) / 60 mesiacov (1850 dní)</t>
  </si>
  <si>
    <t xml:space="preserve">Kód </t>
  </si>
  <si>
    <t xml:space="preserve">kraj, okres, priblíženie polohy vo vzťahu k najbližším mestám (napr. južne od X alebo medzi Y a Z), pri cestách možno uviesť aj napojenie na iné cesty na koncoch riešeného úseku, ak sa dá aj GPS, pri výstavbe D a RC uviresť kraj, okres a k.u. </t>
  </si>
  <si>
    <t>Dôvod realizácie projektu</t>
  </si>
  <si>
    <t>popis problémov, ktoré treba vyriešiť, rámcovo, nadviazať na ciele projektu a indikátory, nielen všeobecné ciele. Napr.: každodenné kongescie, nedostatočná kapacita (uviesť funkčnú úroveň cesty v súčasnosti a vo výhľade), hlukové zaťaženie obytných zón v tesnej blízkosti jestvujúcej cesty/trate (uviesť aj dĺžku úsekov v obci), nevyhovujúce smerové a výškové vedenie (uviesť najmenšie polomery oblúkov, max. pozdĺžny sklon a z nich plynúce obmedzenia rýchlosti na riešenom úseku), nedostatočná šírka vozovky, častý výskyt dopravných nehôd (uviesť aj počet nehôd s ťažkými následkami za obdobie aspoň 5 rokov), zlý stav cesty/trate (uviesť podiel úsekov v havarijnom či nevyhovujúcom stave, vynútené zníženia traťovej rýchlosti), iné - špecifikujte.</t>
  </si>
  <si>
    <t xml:space="preserve">Hlavné ciele projektu - kvantifikované </t>
  </si>
  <si>
    <t>Hlavné ciele projektu - nekvantifikované</t>
  </si>
  <si>
    <t>uviesť ak sú merateľné ciele, ukazovatele projektu zo ŽONFP, stanovené/ deklarované hodnoty</t>
  </si>
  <si>
    <r>
      <t>dĺžka hlavnej trasy</t>
    </r>
    <r>
      <rPr>
        <sz val="11"/>
        <color rgb="FF7030A0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- vzdialenosť staničení začiatku a konca úseku</t>
    </r>
  </si>
  <si>
    <t>napr. vetvy križovatiek, nadjazdy, mosty, trvalé prístupové cesty, preložky alebo rekonštrukcie iných ciest</t>
  </si>
  <si>
    <t>Podiely dĺžok úseku v novej trase (nové cesty, preložky) a v pôvodnej trase</t>
  </si>
  <si>
    <t>nová trasa : pôvodná trasa napr. 40% : 60%</t>
  </si>
  <si>
    <t>podľa návrhu dopravného značenia, pre oba smery samostatne (môže byť výrazný rozdiel); stačí uviesť približne, napr. jednoduchým zlomkom alebo rozpätím  (aj pri D/RC)</t>
  </si>
  <si>
    <t>Počet mostov v hlavnej trase / mimo trasy (nadjazdy, vetvy križovatiek)</t>
  </si>
  <si>
    <t>Dĺžka mostov v hlavnej trase a jej podiel z celkovej dĺžky úseku</t>
  </si>
  <si>
    <t>Dĺžka mostov mimo hlavnej trasy (nadjazdy, vetvy križovatiek)</t>
  </si>
  <si>
    <t>Počet nových mostov / rekonštruovaných mostov</t>
  </si>
  <si>
    <t xml:space="preserve"> m</t>
  </si>
  <si>
    <t>spolu za všetky mosty</t>
  </si>
  <si>
    <t xml:space="preserve">Plocha nových mostov </t>
  </si>
  <si>
    <t xml:space="preserve">Plocha rekonštruovaných mostov </t>
  </si>
  <si>
    <t xml:space="preserve">Stavebno-technický stav mostov pred rekonštrukciou </t>
  </si>
  <si>
    <t xml:space="preserve">v I. fáze len pre projekty zamerané na mosty; príklad vyplnenia: uspokojivý - 3 ks, zlý - 7 ks, veľmi zlý - 6 ks, havarijný - 2 ks </t>
  </si>
  <si>
    <t>Stav vozoviek pred modernizáciou</t>
  </si>
  <si>
    <t xml:space="preserve">ak nie je k dispozícii v PD, stačí hrubý odhad na zlomky alebo %; príklad vyplnenia: vyhovujúci - 1/4, nevyhovujúci - 1/2, havarijný - 1/4, Netýka sa D/RC/žel. tratí </t>
  </si>
  <si>
    <t xml:space="preserve">Nové zvodidlá - dĺžka </t>
  </si>
  <si>
    <t>Netýka sa D/RC/žel. tratí</t>
  </si>
  <si>
    <t>Dĺžka železničných koľají (v novej trase)</t>
  </si>
  <si>
    <t>Dĺžka  železničných koľají (v pôvodnej trase)</t>
  </si>
  <si>
    <t>Počet nadjazdov a podjazdov ponad železnicu/diaľnicu</t>
  </si>
  <si>
    <r>
      <t>Počet, názvy a staničenia v projekte realizovaných MÚK</t>
    </r>
    <r>
      <rPr>
        <sz val="14"/>
        <color theme="1"/>
        <rFont val="Arial"/>
        <family val="2"/>
        <charset val="238"/>
      </rPr>
      <t>, orientačný popis polohy</t>
    </r>
  </si>
  <si>
    <t>Popis (dočasného) napojenia na existujúcu cestu do realizácie nadväzujúcich úsekov</t>
  </si>
  <si>
    <t>pre D a RC, slovne, optimálne aj s linkom na mapové zobrazenie napojenia na ex. cestu</t>
  </si>
  <si>
    <t>Kapacita stojanov pre uzamykateľné parkovanie bicyklov (na staniciach, zastávkach a termináloch VOD) - spolu/ z toho krytých prístreškom</t>
  </si>
  <si>
    <t>týka sa iba ŽSR a iných prijímateľov v oblasti VOD (mestá)</t>
  </si>
  <si>
    <t xml:space="preserve">Dosiahnutý stupeň prípravy - prevzatej projektovej dokumentácie </t>
  </si>
  <si>
    <t xml:space="preserve"> DSZ, DUR, DSP, DRS, nie DVZ ani DP; uviesť aj odkedy - mesiac a rok prevzatia zatiaľ najvyššieho stupňa PD; napríklad: DRS od 06/2017</t>
  </si>
  <si>
    <t xml:space="preserve">ZS EIA, ÚR, SP, predčasné užívanie, trvalé užívanie, uviesť aj dátum (aspoň mesiac a rok) nadobudnutia právoplatnosti, napríklad: územné rozhodnutie od 11/2016 </t>
  </si>
  <si>
    <t>týka sa projektov vo fáze prípravy; uviesť aj link na zmluvu v CRZ (ak ide o staršiu stále živú zmluvu nezverejnenú v CRZ, uviesť odkedy platí; príklad vyplnenia: DSP - 09/2018, DRS - do 180 dní od vyzvania, DP -  90 dní od vyzvania</t>
  </si>
  <si>
    <t>Zostávajúce ešte neobstarané stupne prípravy projektovej dokumentácie, plánované termíny ich VO a odhadované lehoty (aspoň roky) ich dosiahnutia</t>
  </si>
  <si>
    <t xml:space="preserve">Stav majetkovo-právneho vysporiadania - zazmluvnené %/  vykúpené % </t>
  </si>
  <si>
    <t xml:space="preserve">zazmluvnené vrátane zmlúv o budúcej zmluve (MPV pre stavebné povolenie), vykúpené = už uhradené a prevedené </t>
  </si>
  <si>
    <t>Za projekty v príprave uviesť aktuálny predpoklad z plánu prípravy, napríklad: stavebné povolenie - 12/2018, súťaž - 06/2019</t>
  </si>
  <si>
    <r>
      <rPr>
        <sz val="14"/>
        <color theme="1"/>
        <rFont val="Arial"/>
        <family val="2"/>
        <charset val="238"/>
      </rPr>
      <t>Predpokladané te</t>
    </r>
    <r>
      <rPr>
        <sz val="14"/>
        <rFont val="Arial"/>
        <family val="2"/>
        <charset val="238"/>
      </rPr>
      <t>rmíny získania stavebného povolenia a začatia VO na zhotoviteľa stavebných prác</t>
    </r>
  </si>
  <si>
    <t>Skrátenie trasy pre podstatnú časť riešenej dopravy vďaka projektu</t>
  </si>
  <si>
    <t>43.</t>
  </si>
  <si>
    <t>Predpokladaná zmena denného počtu vozidiel na najviac preťaženom úseku v meste/obci</t>
  </si>
  <si>
    <t>z CBA resp. z jej vstupov - uviesť časový údaj na jednu jazdu, za ŽSR uviesť samostatne pre R a Os</t>
  </si>
  <si>
    <t>uviesť časový údaj na jednu jazdu po novej/modernizovanej ceste alebo trati</t>
  </si>
  <si>
    <t>kumulatívne časové úspory všetkých vozidiel počas vyhodnocovaného obdobia</t>
  </si>
  <si>
    <t>pre cesty, prognózu uviesť za vozidlá celkom i za vozidlá &gt;3,5t (resp. v členení dostupnom v CBA), a to aspoň za 2 obdobia - po uvedení do užívania a o 10 rokov neskôr (napr. r. 2020 a 2030)</t>
  </si>
  <si>
    <t xml:space="preserve">pre cesty, za úseky, ktoré má projekt odľahčiť alebo modernizovať; uviesť čísla dotknutých sčítacích úsekov a posledné dostupné PDI (napr. z CSD 2015), a to spolu (S) a za nákladné (T); ak je na riešenom úseku cesty viac sčítacích úsekov, stačí uviesť interval PDI, teda údaje za najmenej a najviac zaťažený sčítací úsek (napr. 8 600 - 16 400 vozidiel denne). </t>
  </si>
  <si>
    <t>pre ŽSR, uviesť denný počet vlakov (ročný priemer) spolu aj v členení na R/ Os/ Nákladné vlaky; uviesť aj rok, za ktorý sú údaje uvedené</t>
  </si>
  <si>
    <t>pre ŽSR, obdobne ako vyššie, prognózu uviesť za viac období (napr. r. 2020, 2030, 2040)</t>
  </si>
  <si>
    <t>Plánované ročné využitie vlakových súprav spolu</t>
  </si>
  <si>
    <t>pre ZSSK, z CBA, odjazdené vlkm (km odjazdené zdvojenou súpravou započítané iba raz)</t>
  </si>
  <si>
    <t>pre ZSSK, z CBA, priemerný ročný beh jednotlivých vozidiel</t>
  </si>
  <si>
    <t>Trate, na ktorých sa plánuje nasadzovanie obstarávaných vlakových súprav</t>
  </si>
  <si>
    <t>pre ZSSK, ide o trate, na ktorých nové vlakové súpravy obslúžia viac ako 50% výkonov, ak menej, tak uviesť aj percento nových vlakov na trati</t>
  </si>
  <si>
    <t>pre ZSSK, uviesť pre jednotlivé trate alebo pre skupiny tratí, pre ktoré sú určené konkrétne počty vozidiel (napr. v prípade DMJ ide o 4 skupiny tratí)</t>
  </si>
  <si>
    <t>pre ZSSK, po odrátaní rezervy na plánované a neplánované opravy, ako aj dní, keď je vozidlo prevádzkyschopné ale tvorí zálohu a nejazdí;  údaj nepočíta s nepredvídateľnými udalosťami ako sú napríklad nehodové udalosti a iné udalosti vzniknuté z titulu vyššej moci</t>
  </si>
  <si>
    <t>pre ZSSK, rozdiel medzi rastovými faktormi pre variant s projektom a pre nulový stav, a to za prevádzkové náklady bez odpisov, bez nákladov na dopravnú cestu a personál</t>
  </si>
  <si>
    <t xml:space="preserve">pre ZSSK, rozdiel počtu cestujúcich s projektom a bez projektu </t>
  </si>
  <si>
    <t xml:space="preserve"> napr. rast výnosov z mýta pre NV, predpoklad zavedenia mýta pre osobné vozidlá, výnosy z platieb za železničnú dopravnú cestu od osobných / nákladných dopravcov, prípadne úspory prevádzkových nákladov a údržby pri železničných projektoch;    uveďte podiely hlavných výnosov z celkových kalkulovaných fin. výnosov projektu, začnite najvýznamnejším</t>
  </si>
  <si>
    <t>úspora času, úspora PHM ... podiely hlavných prínosov z celk. kalkulovaných prínosov, začnite najvýznamnejším)</t>
  </si>
  <si>
    <t>Celkový súčet nákladov - projektová príprava, pozemky, príprava, výstavba, dozory (z toho rezerva: - uviesť samostatne) Spolu za všetky fázy.</t>
  </si>
  <si>
    <r>
      <t xml:space="preserve">Predpokladané stavebné náklady, </t>
    </r>
    <r>
      <rPr>
        <sz val="14"/>
        <rFont val="Arial"/>
        <family val="2"/>
        <charset val="238"/>
      </rPr>
      <t xml:space="preserve"> bez rezervy na nepredvídateľné výdavky </t>
    </r>
  </si>
  <si>
    <r>
      <t xml:space="preserve">    z toho náklady na </t>
    </r>
    <r>
      <rPr>
        <sz val="14"/>
        <rFont val="Arial"/>
        <family val="2"/>
        <charset val="238"/>
      </rPr>
      <t>objekty obsluhujúce dlhšiu časť koridoru, nielen samotný úsek</t>
    </r>
  </si>
  <si>
    <t xml:space="preserve"> uviesť dátum k akému bol údaj aktualizovaný, napr. do 30. 6. 2018, optimálne aj konkretizovať významné naviac práce &gt;1% zmluvnej ceny  - vyskúšať jeden projekt rozobrať na pokyny na zmenu, podľa prácnosti si vyhodnotíme ďalšie kroky</t>
  </si>
  <si>
    <t>Vysúťažená a zazmluvnená cena za stavebný dozor</t>
  </si>
  <si>
    <t>aj prípadných predchádzajúcich VO, ktoré boli zrušené</t>
  </si>
  <si>
    <t>Predpokladaná hodnota zákazky a rozpätie cien z ponúk uchádzačov, ktorí predložili ponuky</t>
  </si>
  <si>
    <t>102.</t>
  </si>
  <si>
    <t>103.</t>
  </si>
  <si>
    <t>z celkových investičných nákladov, odhadované % zdrojov EÚ, zdrojov ŠR a iných zdrojov - špecifikujte, nie z tzv. oprávnených výdavkov (85:15%) ale uviesť podiely jednotlivých zdrojov na krytí celkových výdavkov projektu</t>
  </si>
  <si>
    <t>relevantné až po podpise zmluvy o NFP, - sumy a % zdrojov EÚ, spolufinancovania, ostatných zdrojov ŠR, príp. iných zdrojov z celkových zdrojov potrebných na realizáciu projektu, nielen z tzv. oprávnených výdavkov;  ak ide o fázovaný projekt, uviesť za 2. fázu aj za celý projekt</t>
  </si>
  <si>
    <t xml:space="preserve">link z enviroportálu, ak tam správa (staršia) nie je zverejnená, uviesť iný link na miesto zverejnenia (napr. na stránke MDV alebo prijímateľa) </t>
  </si>
  <si>
    <t>z najvyššej dostupnej projektovej dokumentácie pre konkrétny úsek resp. z CBA - zverejniť na webovom sídle prijímateľa alebo MDV a uviesť link</t>
  </si>
  <si>
    <t>z CBA, ak ešte nie je, tak z najvyššej dostupnej PD - zverejniť na webovom sídle prijímateľa alebo MDV a uviesť link</t>
  </si>
  <si>
    <t>celková situácia stavby + pozdĺžny profil -  zverejniť na webovo sídle prijímateľa alebo MDV a uviesť link</t>
  </si>
  <si>
    <t>vlaky/24h (ideálne aj osoby/24h)</t>
  </si>
  <si>
    <t xml:space="preserve">SSC </t>
  </si>
  <si>
    <t>Banskobystrický kraj                      okres Brezno                                               cesta I/66</t>
  </si>
  <si>
    <t>smer BB - Poprad 1 115 m  (43,86%)                                smer Poprad - BB 1 815 m (71,40%)</t>
  </si>
  <si>
    <t>2/24,62</t>
  </si>
  <si>
    <t>2/0</t>
  </si>
  <si>
    <t>nový úsek</t>
  </si>
  <si>
    <t>oceľové MegaRail sl- úroveň zadržania H1                                              oceľové NH4- úroveň zadržania H2</t>
  </si>
  <si>
    <t>1 ks ponad železnicu</t>
  </si>
  <si>
    <t>1 ks   MÚK Brezno - mesto  129,080</t>
  </si>
  <si>
    <t>1 okružná križovatka Mazorníkovo</t>
  </si>
  <si>
    <t>DSZ 01/2013,                                 DÚR 06/2012,                                           DSP 10/2012,                                     DRS 12/2012,</t>
  </si>
  <si>
    <t>ZS EIA MŽP SR č. 9028/07-3.4/ml z 11.3.2009, oznámenie o zmene č. 6656/12-3.4/ml z 27.7.2012 a č. 40008/13-3.4/ml z 7.2.2013, územné rozhodnutie č. 2012/3780-06 z 21.09.2012, právoplatné 25.10.2012 Stavebné povolenie č. 1/2013/00621-01 z 25.2.2013, právoplatné 30.5.2013,</t>
  </si>
  <si>
    <t xml:space="preserve">nákladné automobily                                                             r. 2015 intenzita bez projektu 2 037, intenzita s projektom 309                                              </t>
  </si>
  <si>
    <t xml:space="preserve">nákladné automobily                                          r. 2035 intenzita bez projektu 2 596, intenzita s projektom 318                             r. 2044 intenzita bez projektu 2 848, intenzita s projektom 322                                                                                           </t>
  </si>
  <si>
    <t>Úspora prevádzkových nákladov vozidiel 11%</t>
  </si>
  <si>
    <t>FNPV/C -18 806 281                                               FNPV/K -4 878 442</t>
  </si>
  <si>
    <t xml:space="preserve">Pri výpočte grantu z fondov EÚ sa neuplatňuje metóda výpočtu finančnej medzery. Finančná medzera projektu predstavuje automatickú hodnotu 100%.
</t>
  </si>
  <si>
    <t>DSZ - ekonomická správa</t>
  </si>
  <si>
    <t xml:space="preserve">1 431 526,14 (údaj z aktualizovaného vecného plánu (údaj k 31.12.2017)) </t>
  </si>
  <si>
    <t>predbežné oznámenie  09.02.2013 vestník 29/2013                                  oznámenie o vyhlásení verejného oznámenia 13.02.2014 vestník 31/2014</t>
  </si>
  <si>
    <t>17.3.2014/03.07.2014</t>
  </si>
  <si>
    <t>31/141</t>
  </si>
  <si>
    <t>PHZ 27 121 000                                       16 258 398,22 bez DPH/19 510 077,86 vr.DPH                                                          27 369 668,76 bez DPH/32 843 602,51 vr.DPH</t>
  </si>
  <si>
    <r>
      <t xml:space="preserve">v súlade s ustanovením </t>
    </r>
    <r>
      <rPr>
        <sz val="11"/>
        <color theme="1"/>
        <rFont val="Calibri"/>
        <family val="2"/>
        <charset val="238"/>
      </rPr>
      <t>§</t>
    </r>
    <r>
      <rPr>
        <sz val="11"/>
        <color theme="1"/>
        <rFont val="Arial"/>
        <family val="2"/>
        <charset val="238"/>
      </rPr>
      <t>42 odst. 5 písmeno b</t>
    </r>
  </si>
  <si>
    <t>352 dní od pôvodného termínu                          242 dní od predĺženého termínu</t>
  </si>
  <si>
    <t xml:space="preserve"> http.//eia.enviroportal.sk/detail/i-66-brezno-obchvat-i-etapa-i-usek</t>
  </si>
  <si>
    <t>osobné automobily                                                             r. 2015 intenzita bez projektu 18 252, intenzita s projektom 7 910 / -57%                                               r. 2035 intenzita bez projektu 22 594, intenzita s projektom 9194 / -59%                             
r. 2044 intenzita bez projektu 24 548, intenzita s projektom 9772 / -61%</t>
  </si>
  <si>
    <r>
      <t xml:space="preserve">pre ZSSK, očakávaný </t>
    </r>
    <r>
      <rPr>
        <sz val="14"/>
        <rFont val="Arial"/>
        <family val="2"/>
        <charset val="238"/>
      </rPr>
      <t>správkový</t>
    </r>
    <r>
      <rPr>
        <sz val="14"/>
        <color theme="1"/>
        <rFont val="Arial"/>
        <family val="2"/>
        <charset val="238"/>
      </rPr>
      <t xml:space="preserve"> stav</t>
    </r>
  </si>
  <si>
    <t>Obstaranie 21 ks dieselových motorových jednotiek pre regionálne vlaky</t>
  </si>
  <si>
    <r>
      <t xml:space="preserve">Boli analyzované 4 scenáre: 
1) keby sa neurobilo nič  - predpokladá zachovanie súčasného stavu a počtu ŽKV pre potreby prevádzky a len nevyhnutné prevádzkové udržiavanie jestvujúcich ŽKV,
- dlhodobo neudržateľný a nekompatibilný so stratégiou rozvoja regionálnej ŽOD, 
- posúdené ako vecne a ekonomicky neprijateľné riešenie.
2) keby sa urobilo minimum  - predpokladá zachovanie potrebnej štruktúry a technickej životnosti ŽKV pre potreby ŽOD v regióne Banská Bystrica prostredníctvom ich nevyhnutnej údržby a opráv. Zároveň predpokladá každoročnú modernizáciu len obmedzeného počtu vozidiel, 
- nízke efekty scenára, 
- neprispieva k dosiahnutiu strategických cieľov v oblasti ŽOD,
- počet obnovených vozidiel nie je dostatočný čo sa týka potrieb prevádzky, zvýšenia kvality prepravy a prírastku nových cestujúcich.
3) keby sa urobilo niečo  - predpokladá nákup primeraného počtu nových ŽKV,
- ide o najvyhovujúcejší variant z hľadiska posúdenia vecnej, technickej, časovej a finančnej náročnosti investície ako aj z hľadiska celkového prínosu pre životné, sociálne a ekonomické prostredie v dotknutých územiach budovaného IDSBB. 
4) keby sa urobilo maximum  - posudzuje alternatívnu možnosť výmeny všetkých zastaraných ŽKV,
ktoré sú prevádzkované na jednotlivých úsekoch železničných tratí v rámci regiónu Banská Bystrica, 
- uvedená alternatíva by bola investične veľmi náročná.  
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
Iné varianty neboli posudzované.
</t>
    </r>
  </si>
  <si>
    <t>Zverejnenie Predbežného oznámenia: 
- v dodatku k ú.v. EÚ č. 147/2015 zo dňa 1.8.2015, č. 2015/S 147-270083,  
- vo vestníku VO č. 151/2015 zo dňa 3.8.2015, č. 15887-POT,  
Zverejnenie Oznámenia o vyhlásení VO: 
- v dodatku k ú.v. EÚč. 223/2015 zo dňa 18.11.2015, č. 2015/S 223-405971 (odoslané 13.11.2015)  
- vo vestníku VO č. 228/2015 zo dňa 18.11.2015, č. 22865-MST</t>
  </si>
  <si>
    <t> Verejná súťaž podľa § 51 zákona č.25/2006 Z.z. o verejnom obstarávaní a o zmene a doplnení niektorých zákonov</t>
  </si>
  <si>
    <r>
      <rPr>
        <b/>
        <sz val="10"/>
        <rFont val="Arial"/>
        <family val="2"/>
        <charset val="238"/>
      </rPr>
      <t>386</t>
    </r>
    <r>
      <rPr>
        <sz val="10"/>
        <rFont val="Arial"/>
        <family val="2"/>
        <charset val="238"/>
      </rPr>
      <t xml:space="preserve"> 
(11.1.2016-31.1.2017, od LPP po odoslanie oznámenia o výsledku úspešnému uchádzačovi)</t>
    </r>
  </si>
  <si>
    <r>
      <rPr>
        <b/>
        <sz val="10"/>
        <rFont val="Arial"/>
        <family val="2"/>
        <charset val="238"/>
      </rPr>
      <t xml:space="preserve">74 dní </t>
    </r>
    <r>
      <rPr>
        <sz val="10"/>
        <rFont val="Arial"/>
        <family val="2"/>
        <charset val="238"/>
      </rPr>
      <t xml:space="preserve">
 - prvotné preloženie dokumentov na ÚVO - 11.07.2016,
 - doplnené predloženie dokumentov: 8.8.2016,
 - rozhodnutie ÚVO: 23.09.2016 </t>
    </r>
  </si>
  <si>
    <r>
      <t>Aké iné varianty/ možnosti riešenia dopravného problému boli v príprave (napr. v EIA, v ŠtRe alebo v inej štúdii) posúdené. Stručne, v odrážkach popísať, čo sa v príprave zhodnotilo, napr.: - multimodálne posúdenie (možnosti zatraktívnenia iného módu dopravy), - vylepšenia existujúcej cesty/infraštruktúry, - rôzne návrhové kategórie novej cesty/trate, - rôzne nákladné varianty cesty/trate v rovnakej (vopred stanovenej) návrhovej kategórii</t>
    </r>
    <r>
      <rPr>
        <sz val="11"/>
        <color theme="1"/>
        <rFont val="Arial"/>
        <family val="2"/>
        <charset val="238"/>
      </rPr>
      <t>.</t>
    </r>
  </si>
  <si>
    <t>Zemné práce - výkopy a výruby spolu</t>
  </si>
  <si>
    <r>
      <t>Očakávaná úspor</t>
    </r>
    <r>
      <rPr>
        <sz val="14"/>
        <color theme="1"/>
        <rFont val="Arial"/>
        <family val="2"/>
        <charset val="238"/>
      </rPr>
      <t>a času</t>
    </r>
    <r>
      <rPr>
        <sz val="14"/>
        <rFont val="Arial"/>
        <family val="2"/>
        <charset val="238"/>
      </rPr>
      <t xml:space="preserve"> pre osobné vozidlá/ vlaky osobnej doprav</t>
    </r>
    <r>
      <rPr>
        <sz val="14"/>
        <color theme="1" tint="0.499984740745262"/>
        <rFont val="Arial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/>
    </r>
  </si>
  <si>
    <t>Očakávaná úspora času pre nákladné vozidlá/ vlaky nákladnej dopravy</t>
  </si>
  <si>
    <r>
      <rPr>
        <sz val="14"/>
        <color theme="1"/>
        <rFont val="Arial"/>
        <family val="2"/>
        <charset val="238"/>
      </rPr>
      <t>Ocenenie úspor času za 30 rokov</t>
    </r>
    <r>
      <rPr>
        <sz val="14"/>
        <color rgb="FF7030A0"/>
        <rFont val="Arial"/>
        <family val="2"/>
        <charset val="238"/>
      </rPr>
      <t xml:space="preserve">
</t>
    </r>
  </si>
  <si>
    <t>Doterajšia intenzita vlakovej dopravy a jej skladba (R/ Os/ Nákladné vlaky)</t>
  </si>
  <si>
    <t>Plánovaný ročný beh na 1 vlakovú súpravu</t>
  </si>
  <si>
    <t xml:space="preserve">Plánovaný denný beh vlakových súprav na tratiach určenia (nasadenia) </t>
  </si>
  <si>
    <t>Plánované priemerné ročné využitie 1 vlakovej súpravy</t>
  </si>
  <si>
    <t>Očakávané % vlakových súprav mimo prevádzky (ročný priemer)</t>
  </si>
  <si>
    <t>Očakávaná zmena prevádzkových nákladov spôsobená využívaním nových vlakových súprav</t>
  </si>
  <si>
    <t>novovybudovaná cesta (2,362 km), rekonštruovaná cesta (0,18 km), odstránenie kritickej nehodovej lokality/kolízneho bodu na ceste I.tr (1 ks), úspora času v cestnej doprave na cestách I.tr. (4 711 453 €), úspora produkcie emisií NO2 vplyvom výstavby ciest I. tr. (1,645 tony), úspora produkcie emisí PM10 vplyvom výstavby ciest I.tr. (0,116 tony)</t>
  </si>
  <si>
    <t>dobudovanie 11,317 km základného ťahu diaľnice, - odľahčenie intravilány od tranzitnej dopravy cesty I/18 - 59%</t>
  </si>
  <si>
    <t xml:space="preserve">vozidlá / 24h (cesta I/18, intravilán mesta Žilina, úsek medzi svetelnou križovatkou pri Tescu a MÚK pri Celulózke):                                                                                                                      r. 2018 intenzita bez projektu 34 061, intenzita s projektom 13 833 / -59%                                               r. 2028 intenzita bez projektu 42 864, intenzita s projektom 16 591 / -61%                    </t>
  </si>
  <si>
    <t>Z celkových investičných nákladov 71,81% sú odhadované zdroje EÚ, Spolufinancovanie je 12,67%, 15,52% sú zdroje ŠR a iné zdroje na I. aj II. fázu</t>
  </si>
  <si>
    <t xml:space="preserve">nezverejnené </t>
  </si>
  <si>
    <t>EÚ zdroje-85% , Spolufinan.15%, z maximálnej výšky NFP;</t>
  </si>
  <si>
    <t xml:space="preserve"> NN (neoprávnené náklady) zo ŠR alebo z vlastných zdrojov</t>
  </si>
  <si>
    <t>6 640 482 cestujúcich (dopadový ukazovateľ naplnený v r. 2026)</t>
  </si>
  <si>
    <t>počet osôb/rok</t>
  </si>
  <si>
    <t xml:space="preserve">Počet prepravených cestujúcich vo verejnej železničnej doprave na región </t>
  </si>
  <si>
    <t>Dátum vyplnenia:</t>
  </si>
  <si>
    <t xml:space="preserve">Posledná aktualizácia: </t>
  </si>
  <si>
    <t>SSC</t>
  </si>
  <si>
    <t>link, ak dodatky a pokyny na zmenu nie sú v CRZ uvedené pri pôvodnej zmluve, uviesť všetky relevantné linky</t>
  </si>
  <si>
    <t>0:100%</t>
  </si>
  <si>
    <t xml:space="preserve">Kategória novej cesty/ trate </t>
  </si>
  <si>
    <t>MPV sa nerealizuje</t>
  </si>
  <si>
    <t>PD</t>
  </si>
  <si>
    <t>AD</t>
  </si>
  <si>
    <t>15 mesiacov, mimo zimné obdobie od 1.12. do 31.3.</t>
  </si>
  <si>
    <t xml:space="preserve">85 % EÚ   15 % ŠR    </t>
  </si>
  <si>
    <t>SP</t>
  </si>
  <si>
    <t>PD uhradená, predpoklad AD, SP rozpočet spracovaný zhotoviteľom PD</t>
  </si>
  <si>
    <t>Zvyšovanie pasívnej bezpečnosti na cestách I. triedy v BB kraji 2. etapa</t>
  </si>
  <si>
    <t>Projekt rieši realizáciu stavebno - bezpečnostných opatrení na riešenom úseku cesty I/66 v BB  kraji 2. etapa za účelom zvýšenia bezpečnosti, zníženia nehodovosti, zvýšenia plynulosti a komfortu dopravy.</t>
  </si>
  <si>
    <t>Banskobystrický  kraj, okres Banská  Bystrica, Zvolen , Brezno , 
cesta I/66</t>
  </si>
  <si>
    <t>P0015 Merateľný ukazovateľ - Celková dĺžka rekonštruovaných alebo zrenovovaných ciest (I.triedy) – 80 km
P0243  Merateľný ukazovateľ - Počet odstránených kritických nehodových lokalít a kolíznych bodov na cestách I.triedy - 1 lokalita</t>
  </si>
  <si>
    <t xml:space="preserve">Zvyšovanie pasívnej bezpečnosti na cestách I. triedy rieši realizáciu stavebno–bezpečnostných opatrení na riešených úsekoch komunikácie za účelom zvýšenia bezpečnosti, plynulosti a komfortu dopravy. Cieľom je poskytnúť jednoznačné, zrozumiteľné a rýchlo pochopiteľné informácie o križovatke čo vytvorí pre vodiča väčší časový priestor pri rozhodovacom procese pre riešenie neočakávanej situácie v križovatke (kolízia s chodcami, vynútenie prednosti v jazde a pod.)Stavebno–bezpečnostné opatrenia sú zamerané na zlepšenie prevádzkových parametrov komunikácie v súvislých úsekoch a odstránenie lokálnych nedostatkov ohrozujúcich užívateľov komunikácie.  </t>
  </si>
  <si>
    <t>Opatrenia budú realizované na dvoch úsekoch:                                                                                               1.úsek na ceste I/66 Zvolen - Banská Bystrica  v km 70,00 – 72,50 a následne  v km 88,50 – 114,00. Celková dĺžka riešeného úseku je 28 km.                                                                                                                                2. úsek na ceste I/66 Banská Bystrica – Šumiac  v km 114,00 – 166,00. Celková dĺžka riešeného úseku 52 km.                                                                                                                                                       Spolu budú realizované opatrenia na cestách I. triedy (na cestnom ťahu I/66) v rozsahu 80 km. </t>
  </si>
  <si>
    <t> C 11,5​/80</t>
  </si>
  <si>
    <t>Montáž oceľových zvodidiel  :32 961 m, - Betónové zvodidlá: 360 m</t>
  </si>
  <si>
    <t>33 321 m</t>
  </si>
  <si>
    <t> (FRR_C) -3,39%</t>
  </si>
  <si>
    <t> (FNPV_C) -15 753 531 €</t>
  </si>
  <si>
    <t>Vydané ohlásenie stavby - predpoklad začatia VO na zhotoviteľa r.2021</t>
  </si>
  <si>
    <t xml:space="preserve">Celkovo zazmluvnená suma  24 271 986,71 €  - 85 % EÚ   15 % ŠR    </t>
  </si>
  <si>
    <t>Z-DRS 01/2017</t>
  </si>
  <si>
    <t>oznámenie špeciálneho stavebného úradu 6/2020</t>
  </si>
  <si>
    <t xml:space="preserve">časť úseku bola spracovaná v https://www.ssc.sk/sk/cinnosti/vystavba-a-rekonstrukcia/projekty-eu-fondy/projekty-opii/studie-realizovatelnosti-projektov-ciest-i-triedy-v-bb-kraji.ssc </t>
  </si>
  <si>
    <r>
      <t xml:space="preserve">2 - pruh  </t>
    </r>
    <r>
      <rPr>
        <sz val="11"/>
        <color theme="1"/>
        <rFont val="Arial"/>
        <family val="2"/>
        <charset val="238"/>
      </rPr>
      <t>(v prieťahu mestom Zvolen a BB je štvorpruh)</t>
    </r>
  </si>
  <si>
    <t>Súčasný stav dopravno-technických parametrov cesty bol posúdený dopravnou štúdiou. Účelom dopravnej štúdie na základe pozorovania a posudzovania bolo navrhnutie opatrení k zvýšeniu bezpečnosti cestnej premávky.                                                                                                  V dopravnej štúdií sa posudzovalo:                                                                                                                            - výskyt dopravných nehôd s následkom smrti,
- bezpečnosť premávky na navrhovaných križovatkách so zohľadnením ich typu, zabezpečenia bezpečnej vzdialenosti medzi nimi, dodržania bezpečných rozhľadových pomerov, šírkové usporiadanie navrhovanej pozemnej komunikácie vrátane posúdenia bezpečného počtu jazdných pruhov,
- spôsob zabezpečenia dodržiavania najvyššej dovolenej rýchlosti na navrhovanej pozemnej komunikácii, bezpečnosť cestnej premávky v miestach vyhradených pre pohyb vozidiel verejnej dopravy, bezpečnosť cestných prejazdov, podjazdov a nadjazdov vrátane železničných úrovňových a mimoúrovňových priecestí,                                                                                                                 
- bezpečnosť pozemnej komunikácie s ohľadom na zaradenie a funkciu v cestnej sieti,
- stav záchytných zariadení a vybavenosť komunikácie z pohľadu bezpečnosti cestnej premávky.                                                                                                                            Na základe posúdenia sú navrhované opatrenia zamerané najmä na križovatky, čo zahŕňa zosúladenie značenia križovatiek s platnou právnou úpravou, doplnenie a výmenu zvislých a vodorovných dopravných značiek v križovatkách, zlepšenie orientácie vodičov v križovatke komplexnou výmenou a doplnením nového informačného zvislého značenia. Zamerané sú tiež na zvýšenie pasívnej bezpečnosti ciest umiestnením záchytných bezpečnostných zariadení, ako sú tlmiče nárazu či zvodidlá. Opatrenia zahŕňajú aj upokojenie dopravy pred obcou a oddelenie protismernej premávky na trojpruhoch, viacpruhových komunikáciách. Zameriavajú sa tiež na mostné objekty a úpravu krajníc.</t>
  </si>
  <si>
    <t>11/2022</t>
  </si>
  <si>
    <t>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</si>
</sst>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€_-;\-* #,##0.00\ _€_-;_-* &quot;-&quot;??\ _€_-;_-@_-"/>
    <numFmt numFmtId="165" formatCode="#,##0.000"/>
    <numFmt numFmtId="166" formatCode="#,##0\ [$€-1];[Red]\-#,##0\ [$€-1]"/>
    <numFmt numFmtId="167" formatCode="#,##0\ &quot;€&quot;"/>
    <numFmt numFmtId="168" formatCode="#,##0\ [$€-1]"/>
    <numFmt numFmtId="169" formatCode="#,##0.00\ &quot;€&quot;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trike/>
      <sz val="10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4"/>
      <name val="Arial"/>
      <family val="2"/>
      <charset val="238"/>
    </font>
    <font>
      <sz val="14"/>
      <color theme="1" tint="0.499984740745262"/>
      <name val="Arial"/>
      <family val="2"/>
      <charset val="238"/>
    </font>
    <font>
      <sz val="14"/>
      <color theme="1" tint="0.34998626667073579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u/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2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theme="8" tint="-0.249977111117893"/>
      <name val="Arial"/>
      <family val="2"/>
      <charset val="238"/>
    </font>
    <font>
      <sz val="11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sz val="11"/>
      <color rgb="FF7030A0"/>
      <name val="Arial"/>
      <family val="2"/>
      <charset val="238"/>
    </font>
    <font>
      <sz val="14"/>
      <color rgb="FF7030A0"/>
      <name val="Arial"/>
      <family val="2"/>
      <charset val="238"/>
    </font>
    <font>
      <sz val="10"/>
      <color rgb="FF7030A0"/>
      <name val="Arial"/>
      <family val="2"/>
      <charset val="238"/>
    </font>
    <font>
      <b/>
      <sz val="18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u/>
      <sz val="11"/>
      <name val="Arial"/>
      <family val="2"/>
      <charset val="238"/>
    </font>
    <font>
      <sz val="12"/>
      <color rgb="FF33333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rgb="FF000000"/>
      <name val="Helvetica"/>
      <family val="2"/>
    </font>
    <font>
      <sz val="11"/>
      <color rgb="FF4D515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9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</cellStyleXfs>
  <cellXfs count="18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/>
    <xf numFmtId="0" fontId="2" fillId="0" borderId="0" xfId="0" applyFont="1" applyBorder="1" applyAlignment="1">
      <alignment horizontal="center" wrapText="1"/>
    </xf>
    <xf numFmtId="0" fontId="2" fillId="0" borderId="1" xfId="0" applyFont="1" applyBorder="1"/>
    <xf numFmtId="0" fontId="2" fillId="0" borderId="2" xfId="0" applyFont="1" applyBorder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top" wrapText="1"/>
    </xf>
    <xf numFmtId="0" fontId="21" fillId="0" borderId="1" xfId="0" applyFont="1" applyBorder="1"/>
    <xf numFmtId="0" fontId="2" fillId="0" borderId="0" xfId="0" applyFont="1" applyAlignment="1">
      <alignment vertical="top" wrapText="1"/>
    </xf>
    <xf numFmtId="0" fontId="18" fillId="0" borderId="3" xfId="0" applyFont="1" applyFill="1" applyBorder="1" applyAlignment="1">
      <alignment horizontal="center" vertical="top" wrapText="1"/>
    </xf>
    <xf numFmtId="0" fontId="18" fillId="2" borderId="3" xfId="0" applyFont="1" applyFill="1" applyBorder="1" applyAlignment="1">
      <alignment horizontal="center" vertical="top" wrapText="1"/>
    </xf>
    <xf numFmtId="0" fontId="21" fillId="2" borderId="3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1" fillId="0" borderId="0" xfId="0" applyFont="1" applyBorder="1"/>
    <xf numFmtId="0" fontId="3" fillId="0" borderId="3" xfId="0" applyFont="1" applyFill="1" applyBorder="1" applyAlignment="1">
      <alignment horizontal="center" vertical="top" wrapText="1"/>
    </xf>
    <xf numFmtId="0" fontId="25" fillId="2" borderId="3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/>
    <xf numFmtId="0" fontId="14" fillId="0" borderId="3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left" wrapText="1"/>
    </xf>
    <xf numFmtId="0" fontId="3" fillId="0" borderId="9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13" fillId="0" borderId="3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4" fillId="0" borderId="3" xfId="0" applyFont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3" fontId="2" fillId="3" borderId="3" xfId="0" applyNumberFormat="1" applyFont="1" applyFill="1" applyBorder="1" applyAlignment="1">
      <alignment horizontal="center" vertical="top"/>
    </xf>
    <xf numFmtId="3" fontId="2" fillId="0" borderId="3" xfId="0" applyNumberFormat="1" applyFont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top" wrapText="1"/>
    </xf>
    <xf numFmtId="9" fontId="2" fillId="0" borderId="3" xfId="0" applyNumberFormat="1" applyFont="1" applyFill="1" applyBorder="1" applyAlignment="1">
      <alignment horizontal="center" vertical="top" wrapText="1"/>
    </xf>
    <xf numFmtId="3" fontId="2" fillId="0" borderId="3" xfId="0" applyNumberFormat="1" applyFont="1" applyFill="1" applyBorder="1" applyAlignment="1">
      <alignment horizontal="center" vertical="top" wrapText="1"/>
    </xf>
    <xf numFmtId="10" fontId="2" fillId="0" borderId="3" xfId="0" applyNumberFormat="1" applyFont="1" applyFill="1" applyBorder="1" applyAlignment="1">
      <alignment horizontal="center" vertical="top" wrapText="1"/>
    </xf>
    <xf numFmtId="3" fontId="2" fillId="2" borderId="3" xfId="0" applyNumberFormat="1" applyFont="1" applyFill="1" applyBorder="1" applyAlignment="1">
      <alignment horizontal="center" vertical="top" wrapText="1"/>
    </xf>
    <xf numFmtId="4" fontId="2" fillId="3" borderId="3" xfId="0" applyNumberFormat="1" applyFont="1" applyFill="1" applyBorder="1" applyAlignment="1">
      <alignment horizontal="center" vertical="top"/>
    </xf>
    <xf numFmtId="167" fontId="2" fillId="0" borderId="3" xfId="0" applyNumberFormat="1" applyFont="1" applyBorder="1" applyAlignment="1">
      <alignment horizontal="center" vertical="top" wrapText="1"/>
    </xf>
    <xf numFmtId="167" fontId="18" fillId="0" borderId="3" xfId="0" applyNumberFormat="1" applyFont="1" applyBorder="1" applyAlignment="1">
      <alignment horizontal="center" vertical="top" wrapText="1"/>
    </xf>
    <xf numFmtId="14" fontId="2" fillId="0" borderId="3" xfId="0" applyNumberFormat="1" applyFont="1" applyBorder="1" applyAlignment="1">
      <alignment horizontal="center" vertical="top" wrapText="1"/>
    </xf>
    <xf numFmtId="17" fontId="2" fillId="3" borderId="3" xfId="0" applyNumberFormat="1" applyFont="1" applyFill="1" applyBorder="1" applyAlignment="1">
      <alignment horizontal="center" vertical="top"/>
    </xf>
    <xf numFmtId="14" fontId="2" fillId="3" borderId="3" xfId="0" applyNumberFormat="1" applyFont="1" applyFill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17" fontId="4" fillId="4" borderId="3" xfId="0" applyNumberFormat="1" applyFont="1" applyFill="1" applyBorder="1" applyAlignment="1">
      <alignment horizontal="center" vertical="top" wrapText="1"/>
    </xf>
    <xf numFmtId="4" fontId="2" fillId="3" borderId="3" xfId="0" applyNumberFormat="1" applyFont="1" applyFill="1" applyBorder="1" applyAlignment="1">
      <alignment horizontal="center" vertical="top" wrapText="1"/>
    </xf>
    <xf numFmtId="0" fontId="23" fillId="3" borderId="3" xfId="2" applyFont="1" applyFill="1" applyBorder="1" applyAlignment="1">
      <alignment horizontal="center" vertical="top" wrapText="1"/>
    </xf>
    <xf numFmtId="0" fontId="23" fillId="0" borderId="3" xfId="2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/>
    </xf>
    <xf numFmtId="0" fontId="7" fillId="0" borderId="4" xfId="0" applyFont="1" applyBorder="1" applyAlignment="1">
      <alignment horizontal="center" vertical="top" wrapText="1"/>
    </xf>
    <xf numFmtId="0" fontId="7" fillId="3" borderId="4" xfId="0" applyFont="1" applyFill="1" applyBorder="1" applyAlignment="1">
      <alignment horizontal="center" vertical="top" wrapText="1"/>
    </xf>
    <xf numFmtId="0" fontId="27" fillId="2" borderId="3" xfId="0" applyFont="1" applyFill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horizontal="center" vertical="top" wrapText="1"/>
    </xf>
    <xf numFmtId="10" fontId="27" fillId="0" borderId="3" xfId="0" applyNumberFormat="1" applyFont="1" applyFill="1" applyBorder="1" applyAlignment="1">
      <alignment horizontal="center" vertical="top" wrapText="1"/>
    </xf>
    <xf numFmtId="0" fontId="30" fillId="6" borderId="3" xfId="0" applyFont="1" applyFill="1" applyBorder="1" applyAlignment="1">
      <alignment horizontal="left" vertical="center"/>
    </xf>
    <xf numFmtId="0" fontId="28" fillId="6" borderId="3" xfId="0" applyFont="1" applyFill="1" applyBorder="1" applyAlignment="1">
      <alignment horizontal="center" vertical="top" wrapText="1"/>
    </xf>
    <xf numFmtId="0" fontId="27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top" wrapText="1"/>
    </xf>
    <xf numFmtId="0" fontId="3" fillId="6" borderId="3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/>
    </xf>
    <xf numFmtId="3" fontId="2" fillId="6" borderId="3" xfId="0" applyNumberFormat="1" applyFont="1" applyFill="1" applyBorder="1" applyAlignment="1">
      <alignment horizontal="center" vertical="top" wrapText="1"/>
    </xf>
    <xf numFmtId="0" fontId="2" fillId="6" borderId="0" xfId="0" applyFont="1" applyFill="1" applyBorder="1"/>
    <xf numFmtId="0" fontId="2" fillId="6" borderId="0" xfId="0" applyFont="1" applyFill="1"/>
    <xf numFmtId="0" fontId="15" fillId="6" borderId="3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3" fillId="6" borderId="3" xfId="0" applyFont="1" applyFill="1" applyBorder="1" applyAlignment="1">
      <alignment horizontal="center" vertical="top"/>
    </xf>
    <xf numFmtId="0" fontId="27" fillId="6" borderId="3" xfId="0" applyFont="1" applyFill="1" applyBorder="1" applyAlignment="1">
      <alignment horizontal="center" vertical="top" wrapText="1"/>
    </xf>
    <xf numFmtId="0" fontId="13" fillId="6" borderId="3" xfId="0" applyFont="1" applyFill="1" applyBorder="1" applyAlignment="1">
      <alignment horizontal="center" vertical="top"/>
    </xf>
    <xf numFmtId="167" fontId="2" fillId="6" borderId="3" xfId="0" applyNumberFormat="1" applyFont="1" applyFill="1" applyBorder="1" applyAlignment="1">
      <alignment horizontal="center" vertical="top" wrapText="1"/>
    </xf>
    <xf numFmtId="14" fontId="2" fillId="6" borderId="3" xfId="0" applyNumberFormat="1" applyFont="1" applyFill="1" applyBorder="1" applyAlignment="1">
      <alignment horizontal="center" vertical="top"/>
    </xf>
    <xf numFmtId="49" fontId="2" fillId="6" borderId="3" xfId="0" applyNumberFormat="1" applyFont="1" applyFill="1" applyBorder="1" applyAlignment="1">
      <alignment horizontal="center" vertical="top" wrapText="1"/>
    </xf>
    <xf numFmtId="0" fontId="18" fillId="2" borderId="3" xfId="0" applyNumberFormat="1" applyFont="1" applyFill="1" applyBorder="1" applyAlignment="1">
      <alignment horizontal="center" vertical="top" wrapText="1"/>
    </xf>
    <xf numFmtId="49" fontId="18" fillId="2" borderId="3" xfId="0" applyNumberFormat="1" applyFont="1" applyFill="1" applyBorder="1" applyAlignment="1">
      <alignment horizontal="center" vertical="top" wrapText="1"/>
    </xf>
    <xf numFmtId="9" fontId="2" fillId="2" borderId="3" xfId="0" applyNumberFormat="1" applyFont="1" applyFill="1" applyBorder="1" applyAlignment="1">
      <alignment horizontal="center" vertical="top" wrapText="1"/>
    </xf>
    <xf numFmtId="3" fontId="18" fillId="2" borderId="3" xfId="0" applyNumberFormat="1" applyFont="1" applyFill="1" applyBorder="1" applyAlignment="1">
      <alignment horizontal="center" vertical="top" wrapText="1"/>
    </xf>
    <xf numFmtId="3" fontId="2" fillId="2" borderId="0" xfId="0" applyNumberFormat="1" applyFont="1" applyFill="1" applyBorder="1" applyAlignment="1">
      <alignment horizontal="center" vertical="center" wrapText="1"/>
    </xf>
    <xf numFmtId="14" fontId="18" fillId="0" borderId="3" xfId="0" applyNumberFormat="1" applyFont="1" applyBorder="1" applyAlignment="1">
      <alignment horizontal="center" vertical="top" wrapText="1"/>
    </xf>
    <xf numFmtId="14" fontId="18" fillId="2" borderId="3" xfId="0" applyNumberFormat="1" applyFont="1" applyFill="1" applyBorder="1" applyAlignment="1">
      <alignment horizontal="center" vertical="top" wrapText="1"/>
    </xf>
    <xf numFmtId="0" fontId="31" fillId="0" borderId="0" xfId="0" applyFont="1" applyFill="1" applyBorder="1"/>
    <xf numFmtId="0" fontId="31" fillId="0" borderId="0" xfId="0" applyFont="1" applyBorder="1"/>
    <xf numFmtId="0" fontId="31" fillId="0" borderId="0" xfId="0" applyFont="1"/>
    <xf numFmtId="0" fontId="31" fillId="0" borderId="0" xfId="0" applyFont="1" applyFill="1" applyBorder="1" applyAlignment="1">
      <alignment wrapText="1"/>
    </xf>
    <xf numFmtId="0" fontId="31" fillId="0" borderId="0" xfId="0" applyFont="1" applyBorder="1" applyAlignment="1">
      <alignment wrapText="1"/>
    </xf>
    <xf numFmtId="0" fontId="31" fillId="0" borderId="2" xfId="0" applyFont="1" applyBorder="1" applyAlignment="1">
      <alignment wrapText="1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3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32" fillId="0" borderId="0" xfId="0" applyFont="1" applyAlignment="1">
      <alignment horizontal="center" vertical="top" wrapText="1"/>
    </xf>
    <xf numFmtId="0" fontId="2" fillId="2" borderId="4" xfId="0" applyFont="1" applyFill="1" applyBorder="1" applyAlignment="1">
      <alignment horizontal="center" vertical="center" wrapText="1"/>
    </xf>
    <xf numFmtId="10" fontId="2" fillId="0" borderId="3" xfId="0" applyNumberFormat="1" applyFont="1" applyBorder="1" applyAlignment="1">
      <alignment horizontal="center" vertical="top" wrapText="1"/>
    </xf>
    <xf numFmtId="0" fontId="18" fillId="3" borderId="3" xfId="0" applyFont="1" applyFill="1" applyBorder="1" applyAlignment="1">
      <alignment horizontal="center" vertical="top" wrapText="1"/>
    </xf>
    <xf numFmtId="3" fontId="2" fillId="3" borderId="3" xfId="0" applyNumberFormat="1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top" wrapText="1"/>
    </xf>
    <xf numFmtId="9" fontId="2" fillId="3" borderId="3" xfId="0" applyNumberFormat="1" applyFont="1" applyFill="1" applyBorder="1" applyAlignment="1">
      <alignment horizontal="center" vertical="top"/>
    </xf>
    <xf numFmtId="3" fontId="3" fillId="3" borderId="3" xfId="0" applyNumberFormat="1" applyFont="1" applyFill="1" applyBorder="1" applyAlignment="1">
      <alignment horizontal="center" vertical="top" wrapText="1"/>
    </xf>
    <xf numFmtId="168" fontId="2" fillId="3" borderId="3" xfId="0" applyNumberFormat="1" applyFont="1" applyFill="1" applyBorder="1" applyAlignment="1">
      <alignment horizontal="center" vertical="top"/>
    </xf>
    <xf numFmtId="168" fontId="2" fillId="2" borderId="3" xfId="0" applyNumberFormat="1" applyFont="1" applyFill="1" applyBorder="1" applyAlignment="1">
      <alignment horizontal="center" vertical="top" wrapText="1"/>
    </xf>
    <xf numFmtId="14" fontId="18" fillId="3" borderId="3" xfId="0" applyNumberFormat="1" applyFont="1" applyFill="1" applyBorder="1" applyAlignment="1">
      <alignment horizontal="center" vertical="top" wrapText="1"/>
    </xf>
    <xf numFmtId="17" fontId="18" fillId="3" borderId="3" xfId="0" applyNumberFormat="1" applyFont="1" applyFill="1" applyBorder="1" applyAlignment="1">
      <alignment horizontal="center" vertical="top" wrapText="1"/>
    </xf>
    <xf numFmtId="0" fontId="18" fillId="3" borderId="3" xfId="0" applyNumberFormat="1" applyFont="1" applyFill="1" applyBorder="1" applyAlignment="1">
      <alignment horizontal="center" vertical="top" wrapText="1"/>
    </xf>
    <xf numFmtId="0" fontId="18" fillId="0" borderId="0" xfId="0" applyFont="1" applyBorder="1" applyAlignment="1">
      <alignment vertical="top" wrapText="1"/>
    </xf>
    <xf numFmtId="0" fontId="19" fillId="4" borderId="4" xfId="0" applyFont="1" applyFill="1" applyBorder="1" applyAlignment="1">
      <alignment horizontal="center" vertical="top" wrapText="1"/>
    </xf>
    <xf numFmtId="165" fontId="4" fillId="4" borderId="3" xfId="0" applyNumberFormat="1" applyFont="1" applyFill="1" applyBorder="1" applyAlignment="1">
      <alignment horizontal="center" vertical="top" wrapText="1"/>
    </xf>
    <xf numFmtId="4" fontId="4" fillId="4" borderId="3" xfId="0" applyNumberFormat="1" applyFont="1" applyFill="1" applyBorder="1" applyAlignment="1">
      <alignment horizontal="center" vertical="top" wrapText="1"/>
    </xf>
    <xf numFmtId="166" fontId="4" fillId="4" borderId="3" xfId="0" applyNumberFormat="1" applyFont="1" applyFill="1" applyBorder="1" applyAlignment="1">
      <alignment horizontal="center" vertical="top" wrapText="1"/>
    </xf>
    <xf numFmtId="10" fontId="4" fillId="4" borderId="3" xfId="0" applyNumberFormat="1" applyFont="1" applyFill="1" applyBorder="1" applyAlignment="1">
      <alignment horizontal="center" vertical="top" wrapText="1"/>
    </xf>
    <xf numFmtId="0" fontId="28" fillId="2" borderId="3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vertical="top" wrapText="1"/>
    </xf>
    <xf numFmtId="0" fontId="23" fillId="0" borderId="0" xfId="2" applyFont="1" applyBorder="1" applyAlignment="1">
      <alignment horizontal="left" vertical="center" wrapText="1"/>
    </xf>
    <xf numFmtId="0" fontId="9" fillId="0" borderId="3" xfId="2" applyBorder="1" applyAlignment="1">
      <alignment horizontal="center" vertical="top" wrapText="1"/>
    </xf>
    <xf numFmtId="0" fontId="0" fillId="0" borderId="0" xfId="0" applyBorder="1"/>
    <xf numFmtId="14" fontId="2" fillId="0" borderId="0" xfId="0" applyNumberFormat="1" applyFont="1" applyAlignment="1">
      <alignment vertical="top" wrapText="1"/>
    </xf>
    <xf numFmtId="0" fontId="18" fillId="0" borderId="3" xfId="0" applyFont="1" applyBorder="1"/>
    <xf numFmtId="0" fontId="18" fillId="6" borderId="3" xfId="0" applyFont="1" applyFill="1" applyBorder="1"/>
    <xf numFmtId="0" fontId="34" fillId="0" borderId="3" xfId="0" applyFont="1" applyBorder="1"/>
    <xf numFmtId="0" fontId="18" fillId="0" borderId="3" xfId="0" applyFont="1" applyFill="1" applyBorder="1"/>
    <xf numFmtId="4" fontId="0" fillId="0" borderId="0" xfId="0" applyNumberFormat="1"/>
    <xf numFmtId="0" fontId="35" fillId="0" borderId="3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top"/>
    </xf>
    <xf numFmtId="0" fontId="18" fillId="0" borderId="3" xfId="0" applyFont="1" applyFill="1" applyBorder="1" applyAlignment="1">
      <alignment wrapText="1"/>
    </xf>
    <xf numFmtId="0" fontId="0" fillId="0" borderId="0" xfId="0" applyFill="1"/>
    <xf numFmtId="3" fontId="0" fillId="0" borderId="0" xfId="0" applyNumberFormat="1" applyFill="1"/>
    <xf numFmtId="4" fontId="37" fillId="0" borderId="0" xfId="0" applyNumberFormat="1" applyFont="1" applyAlignment="1">
      <alignment vertical="center"/>
    </xf>
    <xf numFmtId="4" fontId="36" fillId="0" borderId="11" xfId="0" applyNumberFormat="1" applyFont="1" applyFill="1" applyBorder="1" applyAlignment="1">
      <alignment horizontal="center" vertical="center"/>
    </xf>
    <xf numFmtId="0" fontId="38" fillId="0" borderId="0" xfId="0" applyFont="1"/>
    <xf numFmtId="0" fontId="38" fillId="0" borderId="0" xfId="0" applyFont="1" applyAlignment="1">
      <alignment vertical="top" wrapText="1"/>
    </xf>
    <xf numFmtId="0" fontId="33" fillId="0" borderId="0" xfId="0" applyFont="1" applyAlignment="1">
      <alignment horizontal="justify" vertical="center"/>
    </xf>
    <xf numFmtId="0" fontId="38" fillId="0" borderId="0" xfId="0" applyFont="1" applyAlignment="1">
      <alignment vertical="center" wrapText="1"/>
    </xf>
    <xf numFmtId="0" fontId="18" fillId="2" borderId="3" xfId="0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/>
    </xf>
    <xf numFmtId="4" fontId="18" fillId="2" borderId="3" xfId="0" applyNumberFormat="1" applyFont="1" applyFill="1" applyBorder="1" applyAlignment="1">
      <alignment horizontal="center" vertical="center"/>
    </xf>
    <xf numFmtId="169" fontId="18" fillId="2" borderId="3" xfId="0" applyNumberFormat="1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49" fontId="18" fillId="2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top"/>
    </xf>
    <xf numFmtId="0" fontId="18" fillId="2" borderId="3" xfId="0" applyFont="1" applyFill="1" applyBorder="1" applyAlignment="1">
      <alignment wrapText="1"/>
    </xf>
    <xf numFmtId="0" fontId="18" fillId="2" borderId="3" xfId="0" applyFont="1" applyFill="1" applyBorder="1" applyAlignment="1">
      <alignment vertical="top" wrapText="1"/>
    </xf>
    <xf numFmtId="0" fontId="18" fillId="2" borderId="3" xfId="0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vertical="center" wrapText="1"/>
    </xf>
    <xf numFmtId="0" fontId="39" fillId="2" borderId="3" xfId="0" applyFont="1" applyFill="1" applyBorder="1" applyAlignment="1">
      <alignment horizontal="center"/>
    </xf>
    <xf numFmtId="0" fontId="26" fillId="5" borderId="10" xfId="0" applyFont="1" applyFill="1" applyBorder="1" applyAlignment="1">
      <alignment horizontal="center" vertical="top" wrapText="1"/>
    </xf>
    <xf numFmtId="0" fontId="26" fillId="5" borderId="4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wrapText="1"/>
    </xf>
    <xf numFmtId="0" fontId="26" fillId="5" borderId="6" xfId="0" applyFont="1" applyFill="1" applyBorder="1" applyAlignment="1">
      <alignment horizontal="center" vertical="top" wrapText="1"/>
    </xf>
    <xf numFmtId="0" fontId="26" fillId="5" borderId="5" xfId="0" applyFont="1" applyFill="1" applyBorder="1" applyAlignment="1">
      <alignment horizontal="center" vertical="top" wrapText="1"/>
    </xf>
    <xf numFmtId="0" fontId="26" fillId="5" borderId="7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</cellXfs>
  <cellStyles count="5">
    <cellStyle name="Čiarka 2" xfId="3"/>
    <cellStyle name="Hypertextové prepojenie" xfId="2" builtinId="8"/>
    <cellStyle name="Normálna" xfId="0" builtinId="0"/>
    <cellStyle name="Normálna 2" xfId="1"/>
    <cellStyle name="Normálne 3" xfId="4"/>
  </cellStyles>
  <dxfs count="0"/>
  <tableStyles count="0" defaultTableStyle="TableStyleMedium2" defaultPivotStyle="PivotStyleLight16"/>
  <colors>
    <mruColors>
      <color rgb="FFFFC4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rz.gov.sk/index.php?ID=1758112&amp;l=sk" TargetMode="External"/><Relationship Id="rId1" Type="http://schemas.openxmlformats.org/officeDocument/2006/relationships/hyperlink" Target="https://www.uvo.gov.sk/private/profily/detail/15/zakazky/125237/dokument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facebook.com/pg/pomoc.na.dialnici/photos/?tab=album&amp;album_id=1846806715636333," TargetMode="External"/><Relationship Id="rId1" Type="http://schemas.openxmlformats.org/officeDocument/2006/relationships/hyperlink" Target="https://www.crz.gov.sk/index.php?ID=2171273&amp;art_zs2=&amp;art_predmet=&amp;art_ico=&amp;art_suma_zmluva_od=&amp;art_suma_zmluva_do=&amp;art_datum_zverejnene_od=&amp;art_datum_zverejnene_do=&amp;art_rezort=0&amp;art_zs1=&amp;nazov=ZM%2F2013%2F0456&amp;art_ico1=&amp;odoslat=Vyh%C4%BEada%C5%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9"/>
  <sheetViews>
    <sheetView tabSelected="1" zoomScale="90" zoomScaleNormal="90" workbookViewId="0">
      <pane xSplit="1" ySplit="5" topLeftCell="B108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7109375" defaultRowHeight="18" x14ac:dyDescent="0.25"/>
  <cols>
    <col min="1" max="1" width="13" style="2" customWidth="1"/>
    <col min="2" max="2" width="22.42578125" style="113" customWidth="1"/>
    <col min="3" max="3" width="43.42578125" style="21" customWidth="1"/>
    <col min="4" max="4" width="17.85546875" style="3" customWidth="1"/>
    <col min="5" max="5" width="107" customWidth="1"/>
    <col min="6" max="6" width="95.7109375" style="144" customWidth="1"/>
    <col min="7" max="7" width="10.140625" style="144" bestFit="1" customWidth="1"/>
    <col min="8" max="8" width="8.7109375" style="144"/>
    <col min="9" max="9" width="8.42578125" style="17" customWidth="1"/>
    <col min="10" max="12" width="8.42578125" style="10" customWidth="1"/>
    <col min="13" max="738" width="8.7109375" style="10"/>
    <col min="739" max="16384" width="8.7109375" style="1"/>
  </cols>
  <sheetData>
    <row r="1" spans="1:738" ht="18.75" customHeight="1" x14ac:dyDescent="0.25">
      <c r="A1" s="4"/>
      <c r="B1" s="113" t="s">
        <v>521</v>
      </c>
      <c r="C1" s="145"/>
    </row>
    <row r="2" spans="1:738" ht="16.5" customHeight="1" x14ac:dyDescent="0.25">
      <c r="A2" s="5"/>
      <c r="B2" s="113" t="s">
        <v>522</v>
      </c>
    </row>
    <row r="3" spans="1:738" ht="9.75" customHeight="1" thickBot="1" x14ac:dyDescent="0.3"/>
    <row r="4" spans="1:738" s="109" customFormat="1" ht="18.75" customHeight="1" x14ac:dyDescent="0.3">
      <c r="A4" s="181" t="s">
        <v>386</v>
      </c>
      <c r="B4" s="181" t="s">
        <v>147</v>
      </c>
      <c r="C4" s="181" t="s">
        <v>148</v>
      </c>
      <c r="D4" s="183" t="s">
        <v>24</v>
      </c>
      <c r="E4" s="178" t="s">
        <v>523</v>
      </c>
      <c r="F4" s="108"/>
      <c r="G4" s="108"/>
      <c r="H4" s="108"/>
      <c r="I4" s="107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  <c r="IX4" s="108"/>
      <c r="IY4" s="108"/>
      <c r="IZ4" s="108"/>
      <c r="JA4" s="108"/>
      <c r="JB4" s="108"/>
      <c r="JC4" s="108"/>
      <c r="JD4" s="108"/>
      <c r="JE4" s="108"/>
      <c r="JF4" s="108"/>
      <c r="JG4" s="108"/>
      <c r="JH4" s="108"/>
      <c r="JI4" s="108"/>
      <c r="JJ4" s="108"/>
      <c r="JK4" s="108"/>
      <c r="JL4" s="108"/>
      <c r="JM4" s="108"/>
      <c r="JN4" s="108"/>
      <c r="JO4" s="108"/>
      <c r="JP4" s="108"/>
      <c r="JQ4" s="108"/>
      <c r="JR4" s="108"/>
      <c r="JS4" s="108"/>
      <c r="JT4" s="108"/>
      <c r="JU4" s="108"/>
      <c r="JV4" s="108"/>
      <c r="JW4" s="108"/>
      <c r="JX4" s="108"/>
      <c r="JY4" s="108"/>
      <c r="JZ4" s="108"/>
      <c r="KA4" s="108"/>
      <c r="KB4" s="108"/>
      <c r="KC4" s="108"/>
      <c r="KD4" s="108"/>
      <c r="KE4" s="108"/>
      <c r="KF4" s="108"/>
      <c r="KG4" s="108"/>
      <c r="KH4" s="108"/>
      <c r="KI4" s="108"/>
      <c r="KJ4" s="108"/>
      <c r="KK4" s="108"/>
      <c r="KL4" s="108"/>
      <c r="KM4" s="108"/>
      <c r="KN4" s="108"/>
      <c r="KO4" s="108"/>
      <c r="KP4" s="108"/>
      <c r="KQ4" s="108"/>
      <c r="KR4" s="108"/>
      <c r="KS4" s="108"/>
      <c r="KT4" s="108"/>
      <c r="KU4" s="108"/>
      <c r="KV4" s="108"/>
      <c r="KW4" s="108"/>
      <c r="KX4" s="108"/>
      <c r="KY4" s="108"/>
      <c r="KZ4" s="108"/>
      <c r="LA4" s="108"/>
      <c r="LB4" s="108"/>
      <c r="LC4" s="108"/>
      <c r="LD4" s="108"/>
      <c r="LE4" s="108"/>
      <c r="LF4" s="108"/>
      <c r="LG4" s="108"/>
      <c r="LH4" s="108"/>
      <c r="LI4" s="108"/>
      <c r="LJ4" s="108"/>
      <c r="LK4" s="108"/>
      <c r="LL4" s="108"/>
      <c r="LM4" s="108"/>
      <c r="LN4" s="108"/>
      <c r="LO4" s="108"/>
      <c r="LP4" s="108"/>
      <c r="LQ4" s="108"/>
      <c r="LR4" s="108"/>
      <c r="LS4" s="108"/>
      <c r="LT4" s="108"/>
      <c r="LU4" s="108"/>
      <c r="LV4" s="108"/>
      <c r="LW4" s="108"/>
      <c r="LX4" s="108"/>
      <c r="LY4" s="108"/>
      <c r="LZ4" s="108"/>
      <c r="MA4" s="108"/>
      <c r="MB4" s="108"/>
      <c r="MC4" s="108"/>
      <c r="MD4" s="108"/>
      <c r="ME4" s="108"/>
      <c r="MF4" s="108"/>
      <c r="MG4" s="108"/>
      <c r="MH4" s="108"/>
      <c r="MI4" s="108"/>
      <c r="MJ4" s="108"/>
      <c r="MK4" s="108"/>
      <c r="ML4" s="108"/>
      <c r="MM4" s="108"/>
      <c r="MN4" s="108"/>
      <c r="MO4" s="108"/>
      <c r="MP4" s="108"/>
      <c r="MQ4" s="108"/>
      <c r="MR4" s="108"/>
      <c r="MS4" s="108"/>
      <c r="MT4" s="108"/>
      <c r="MU4" s="108"/>
      <c r="MV4" s="108"/>
      <c r="MW4" s="108"/>
      <c r="MX4" s="108"/>
      <c r="MY4" s="108"/>
      <c r="MZ4" s="108"/>
      <c r="NA4" s="108"/>
      <c r="NB4" s="108"/>
      <c r="NC4" s="108"/>
      <c r="ND4" s="108"/>
      <c r="NE4" s="108"/>
      <c r="NF4" s="108"/>
      <c r="NG4" s="108"/>
      <c r="NH4" s="108"/>
      <c r="NI4" s="108"/>
      <c r="NJ4" s="108"/>
      <c r="NK4" s="108"/>
      <c r="NL4" s="108"/>
      <c r="NM4" s="108"/>
      <c r="NN4" s="108"/>
      <c r="NO4" s="108"/>
      <c r="NP4" s="108"/>
      <c r="NQ4" s="108"/>
      <c r="NR4" s="108"/>
      <c r="NS4" s="108"/>
      <c r="NT4" s="108"/>
      <c r="NU4" s="108"/>
      <c r="NV4" s="108"/>
      <c r="NW4" s="108"/>
      <c r="NX4" s="108"/>
      <c r="NY4" s="108"/>
      <c r="NZ4" s="108"/>
      <c r="OA4" s="108"/>
      <c r="OB4" s="108"/>
      <c r="OC4" s="108"/>
      <c r="OD4" s="108"/>
      <c r="OE4" s="108"/>
      <c r="OF4" s="108"/>
      <c r="OG4" s="108"/>
      <c r="OH4" s="108"/>
      <c r="OI4" s="108"/>
      <c r="OJ4" s="108"/>
      <c r="OK4" s="108"/>
      <c r="OL4" s="108"/>
      <c r="OM4" s="108"/>
      <c r="ON4" s="108"/>
      <c r="OO4" s="108"/>
      <c r="OP4" s="108"/>
      <c r="OQ4" s="108"/>
      <c r="OR4" s="108"/>
      <c r="OS4" s="108"/>
      <c r="OT4" s="108"/>
      <c r="OU4" s="108"/>
      <c r="OV4" s="108"/>
      <c r="OW4" s="108"/>
      <c r="OX4" s="108"/>
      <c r="OY4" s="108"/>
      <c r="OZ4" s="108"/>
      <c r="PA4" s="108"/>
      <c r="PB4" s="108"/>
      <c r="PC4" s="108"/>
      <c r="PD4" s="108"/>
      <c r="PE4" s="108"/>
      <c r="PF4" s="108"/>
      <c r="PG4" s="108"/>
      <c r="PH4" s="108"/>
      <c r="PI4" s="108"/>
      <c r="PJ4" s="108"/>
      <c r="PK4" s="108"/>
      <c r="PL4" s="108"/>
      <c r="PM4" s="108"/>
      <c r="PN4" s="108"/>
      <c r="PO4" s="108"/>
      <c r="PP4" s="108"/>
      <c r="PQ4" s="108"/>
      <c r="PR4" s="108"/>
      <c r="PS4" s="108"/>
      <c r="PT4" s="108"/>
      <c r="PU4" s="108"/>
      <c r="PV4" s="108"/>
      <c r="PW4" s="108"/>
      <c r="PX4" s="108"/>
      <c r="PY4" s="108"/>
      <c r="PZ4" s="108"/>
      <c r="QA4" s="108"/>
      <c r="QB4" s="108"/>
      <c r="QC4" s="108"/>
      <c r="QD4" s="108"/>
      <c r="QE4" s="108"/>
      <c r="QF4" s="108"/>
      <c r="QG4" s="108"/>
      <c r="QH4" s="108"/>
      <c r="QI4" s="108"/>
      <c r="QJ4" s="108"/>
      <c r="QK4" s="108"/>
      <c r="QL4" s="108"/>
      <c r="QM4" s="108"/>
      <c r="QN4" s="108"/>
      <c r="QO4" s="108"/>
      <c r="QP4" s="108"/>
      <c r="QQ4" s="108"/>
      <c r="QR4" s="108"/>
      <c r="QS4" s="108"/>
      <c r="QT4" s="108"/>
      <c r="QU4" s="108"/>
      <c r="QV4" s="108"/>
      <c r="QW4" s="108"/>
      <c r="QX4" s="108"/>
      <c r="QY4" s="108"/>
      <c r="QZ4" s="108"/>
      <c r="RA4" s="108"/>
      <c r="RB4" s="108"/>
      <c r="RC4" s="108"/>
      <c r="RD4" s="108"/>
      <c r="RE4" s="108"/>
      <c r="RF4" s="108"/>
      <c r="RG4" s="108"/>
      <c r="RH4" s="108"/>
      <c r="RI4" s="108"/>
      <c r="RJ4" s="108"/>
      <c r="RK4" s="108"/>
      <c r="RL4" s="108"/>
      <c r="RM4" s="108"/>
      <c r="RN4" s="108"/>
      <c r="RO4" s="108"/>
      <c r="RP4" s="108"/>
      <c r="RQ4" s="108"/>
      <c r="RR4" s="108"/>
      <c r="RS4" s="108"/>
      <c r="RT4" s="108"/>
      <c r="RU4" s="108"/>
      <c r="RV4" s="108"/>
      <c r="RW4" s="108"/>
      <c r="RX4" s="108"/>
      <c r="RY4" s="108"/>
      <c r="RZ4" s="108"/>
      <c r="SA4" s="108"/>
      <c r="SB4" s="108"/>
      <c r="SC4" s="108"/>
      <c r="SD4" s="108"/>
      <c r="SE4" s="108"/>
      <c r="SF4" s="108"/>
      <c r="SG4" s="108"/>
      <c r="SH4" s="108"/>
      <c r="SI4" s="108"/>
      <c r="SJ4" s="108"/>
      <c r="SK4" s="108"/>
      <c r="SL4" s="108"/>
      <c r="SM4" s="108"/>
      <c r="SN4" s="108"/>
      <c r="SO4" s="108"/>
      <c r="SP4" s="108"/>
      <c r="SQ4" s="108"/>
      <c r="SR4" s="108"/>
      <c r="SS4" s="108"/>
      <c r="ST4" s="108"/>
      <c r="SU4" s="108"/>
      <c r="SV4" s="108"/>
      <c r="SW4" s="108"/>
      <c r="SX4" s="108"/>
      <c r="SY4" s="108"/>
      <c r="SZ4" s="108"/>
      <c r="TA4" s="108"/>
      <c r="TB4" s="108"/>
      <c r="TC4" s="108"/>
      <c r="TD4" s="108"/>
      <c r="TE4" s="108"/>
      <c r="TF4" s="108"/>
      <c r="TG4" s="108"/>
      <c r="TH4" s="108"/>
      <c r="TI4" s="108"/>
      <c r="TJ4" s="108"/>
      <c r="TK4" s="108"/>
      <c r="TL4" s="108"/>
      <c r="TM4" s="108"/>
      <c r="TN4" s="108"/>
      <c r="TO4" s="108"/>
      <c r="TP4" s="108"/>
      <c r="TQ4" s="108"/>
      <c r="TR4" s="108"/>
      <c r="TS4" s="108"/>
      <c r="TT4" s="108"/>
      <c r="TU4" s="108"/>
      <c r="TV4" s="108"/>
      <c r="TW4" s="108"/>
      <c r="TX4" s="108"/>
      <c r="TY4" s="108"/>
      <c r="TZ4" s="108"/>
      <c r="UA4" s="108"/>
      <c r="UB4" s="108"/>
      <c r="UC4" s="108"/>
      <c r="UD4" s="108"/>
      <c r="UE4" s="108"/>
      <c r="UF4" s="108"/>
      <c r="UG4" s="108"/>
      <c r="UH4" s="108"/>
      <c r="UI4" s="108"/>
      <c r="UJ4" s="108"/>
      <c r="UK4" s="108"/>
      <c r="UL4" s="108"/>
      <c r="UM4" s="108"/>
      <c r="UN4" s="108"/>
      <c r="UO4" s="108"/>
      <c r="UP4" s="108"/>
      <c r="UQ4" s="108"/>
      <c r="UR4" s="108"/>
      <c r="US4" s="108"/>
      <c r="UT4" s="108"/>
      <c r="UU4" s="108"/>
      <c r="UV4" s="108"/>
      <c r="UW4" s="108"/>
      <c r="UX4" s="108"/>
      <c r="UY4" s="108"/>
      <c r="UZ4" s="108"/>
      <c r="VA4" s="108"/>
      <c r="VB4" s="108"/>
      <c r="VC4" s="108"/>
      <c r="VD4" s="108"/>
      <c r="VE4" s="108"/>
      <c r="VF4" s="108"/>
      <c r="VG4" s="108"/>
      <c r="VH4" s="108"/>
      <c r="VI4" s="108"/>
      <c r="VJ4" s="108"/>
      <c r="VK4" s="108"/>
      <c r="VL4" s="108"/>
      <c r="VM4" s="108"/>
      <c r="VN4" s="108"/>
      <c r="VO4" s="108"/>
      <c r="VP4" s="108"/>
      <c r="VQ4" s="108"/>
      <c r="VR4" s="108"/>
      <c r="VS4" s="108"/>
      <c r="VT4" s="108"/>
      <c r="VU4" s="108"/>
      <c r="VV4" s="108"/>
      <c r="VW4" s="108"/>
      <c r="VX4" s="108"/>
      <c r="VY4" s="108"/>
      <c r="VZ4" s="108"/>
      <c r="WA4" s="108"/>
      <c r="WB4" s="108"/>
      <c r="WC4" s="108"/>
      <c r="WD4" s="108"/>
      <c r="WE4" s="108"/>
      <c r="WF4" s="108"/>
      <c r="WG4" s="108"/>
      <c r="WH4" s="108"/>
      <c r="WI4" s="108"/>
      <c r="WJ4" s="108"/>
      <c r="WK4" s="108"/>
      <c r="WL4" s="108"/>
      <c r="WM4" s="108"/>
      <c r="WN4" s="108"/>
      <c r="WO4" s="108"/>
      <c r="WP4" s="108"/>
      <c r="WQ4" s="108"/>
      <c r="WR4" s="108"/>
      <c r="WS4" s="108"/>
      <c r="WT4" s="108"/>
      <c r="WU4" s="108"/>
      <c r="WV4" s="108"/>
      <c r="WW4" s="108"/>
      <c r="WX4" s="108"/>
      <c r="WY4" s="108"/>
      <c r="WZ4" s="108"/>
      <c r="XA4" s="108"/>
      <c r="XB4" s="108"/>
      <c r="XC4" s="108"/>
      <c r="XD4" s="108"/>
      <c r="XE4" s="108"/>
      <c r="XF4" s="108"/>
      <c r="XG4" s="108"/>
      <c r="XH4" s="108"/>
      <c r="XI4" s="108"/>
      <c r="XJ4" s="108"/>
      <c r="XK4" s="108"/>
      <c r="XL4" s="108"/>
      <c r="XM4" s="108"/>
      <c r="XN4" s="108"/>
      <c r="XO4" s="108"/>
      <c r="XP4" s="108"/>
      <c r="XQ4" s="108"/>
      <c r="XR4" s="108"/>
      <c r="XS4" s="108"/>
      <c r="XT4" s="108"/>
      <c r="XU4" s="108"/>
      <c r="XV4" s="108"/>
      <c r="XW4" s="108"/>
      <c r="XX4" s="108"/>
      <c r="XY4" s="108"/>
      <c r="XZ4" s="108"/>
      <c r="YA4" s="108"/>
      <c r="YB4" s="108"/>
      <c r="YC4" s="108"/>
      <c r="YD4" s="108"/>
      <c r="YE4" s="108"/>
      <c r="YF4" s="108"/>
      <c r="YG4" s="108"/>
      <c r="YH4" s="108"/>
      <c r="YI4" s="108"/>
      <c r="YJ4" s="108"/>
      <c r="YK4" s="108"/>
      <c r="YL4" s="108"/>
      <c r="YM4" s="108"/>
      <c r="YN4" s="108"/>
      <c r="YO4" s="108"/>
      <c r="YP4" s="108"/>
      <c r="YQ4" s="108"/>
      <c r="YR4" s="108"/>
      <c r="YS4" s="108"/>
      <c r="YT4" s="108"/>
      <c r="YU4" s="108"/>
      <c r="YV4" s="108"/>
      <c r="YW4" s="108"/>
      <c r="YX4" s="108"/>
      <c r="YY4" s="108"/>
      <c r="YZ4" s="108"/>
      <c r="ZA4" s="108"/>
      <c r="ZB4" s="108"/>
      <c r="ZC4" s="108"/>
      <c r="ZD4" s="108"/>
      <c r="ZE4" s="108"/>
      <c r="ZF4" s="108"/>
      <c r="ZG4" s="108"/>
      <c r="ZH4" s="108"/>
      <c r="ZI4" s="108"/>
      <c r="ZJ4" s="108"/>
      <c r="ZK4" s="108"/>
      <c r="ZL4" s="108"/>
      <c r="ZM4" s="108"/>
      <c r="ZN4" s="108"/>
      <c r="ZO4" s="108"/>
      <c r="ZP4" s="108"/>
      <c r="ZQ4" s="108"/>
      <c r="ZR4" s="108"/>
      <c r="ZS4" s="108"/>
      <c r="ZT4" s="108"/>
      <c r="ZU4" s="108"/>
      <c r="ZV4" s="108"/>
      <c r="ZW4" s="108"/>
      <c r="ZX4" s="108"/>
      <c r="ZY4" s="108"/>
      <c r="ZZ4" s="108"/>
      <c r="AAA4" s="108"/>
      <c r="AAB4" s="108"/>
      <c r="AAC4" s="108"/>
      <c r="AAD4" s="108"/>
      <c r="AAE4" s="108"/>
      <c r="AAF4" s="108"/>
      <c r="AAG4" s="108"/>
      <c r="AAH4" s="108"/>
      <c r="AAI4" s="108"/>
      <c r="AAJ4" s="108"/>
      <c r="AAK4" s="108"/>
      <c r="AAL4" s="108"/>
      <c r="AAM4" s="108"/>
      <c r="AAN4" s="108"/>
      <c r="AAO4" s="108"/>
      <c r="AAP4" s="108"/>
      <c r="AAQ4" s="108"/>
      <c r="AAR4" s="108"/>
      <c r="AAS4" s="108"/>
      <c r="AAT4" s="108"/>
      <c r="AAU4" s="108"/>
      <c r="AAV4" s="108"/>
      <c r="AAW4" s="108"/>
      <c r="AAX4" s="108"/>
      <c r="AAY4" s="108"/>
      <c r="AAZ4" s="108"/>
      <c r="ABA4" s="108"/>
      <c r="ABB4" s="108"/>
      <c r="ABC4" s="108"/>
      <c r="ABD4" s="108"/>
      <c r="ABE4" s="108"/>
      <c r="ABF4" s="108"/>
      <c r="ABG4" s="108"/>
      <c r="ABH4" s="108"/>
      <c r="ABI4" s="108"/>
      <c r="ABJ4" s="108"/>
    </row>
    <row r="5" spans="1:738" s="112" customFormat="1" ht="48" customHeight="1" thickBot="1" x14ac:dyDescent="0.35">
      <c r="A5" s="182"/>
      <c r="B5" s="182"/>
      <c r="C5" s="182"/>
      <c r="D5" s="184"/>
      <c r="E5" s="179"/>
      <c r="F5" s="111"/>
      <c r="G5" s="111"/>
      <c r="H5" s="111"/>
      <c r="I5" s="110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  <c r="TO5" s="111"/>
      <c r="TP5" s="111"/>
      <c r="TQ5" s="111"/>
      <c r="TR5" s="111"/>
      <c r="TS5" s="111"/>
      <c r="TT5" s="111"/>
      <c r="TU5" s="111"/>
      <c r="TV5" s="111"/>
      <c r="TW5" s="111"/>
      <c r="TX5" s="111"/>
      <c r="TY5" s="111"/>
      <c r="TZ5" s="111"/>
      <c r="UA5" s="111"/>
      <c r="UB5" s="111"/>
      <c r="UC5" s="111"/>
      <c r="UD5" s="111"/>
      <c r="UE5" s="111"/>
      <c r="UF5" s="111"/>
      <c r="UG5" s="111"/>
      <c r="UH5" s="111"/>
      <c r="UI5" s="111"/>
      <c r="UJ5" s="111"/>
      <c r="UK5" s="111"/>
      <c r="UL5" s="111"/>
      <c r="UM5" s="111"/>
      <c r="UN5" s="111"/>
      <c r="UO5" s="111"/>
      <c r="UP5" s="111"/>
      <c r="UQ5" s="111"/>
      <c r="UR5" s="111"/>
      <c r="US5" s="111"/>
      <c r="UT5" s="111"/>
      <c r="UU5" s="111"/>
      <c r="UV5" s="111"/>
      <c r="UW5" s="111"/>
      <c r="UX5" s="111"/>
      <c r="UY5" s="111"/>
      <c r="UZ5" s="111"/>
      <c r="VA5" s="111"/>
      <c r="VB5" s="111"/>
      <c r="VC5" s="111"/>
      <c r="VD5" s="111"/>
      <c r="VE5" s="111"/>
      <c r="VF5" s="111"/>
      <c r="VG5" s="111"/>
      <c r="VH5" s="111"/>
      <c r="VI5" s="111"/>
      <c r="VJ5" s="111"/>
      <c r="VK5" s="111"/>
      <c r="VL5" s="111"/>
      <c r="VM5" s="111"/>
      <c r="VN5" s="111"/>
      <c r="VO5" s="111"/>
      <c r="VP5" s="111"/>
      <c r="VQ5" s="111"/>
      <c r="VR5" s="111"/>
      <c r="VS5" s="111"/>
      <c r="VT5" s="111"/>
      <c r="VU5" s="111"/>
      <c r="VV5" s="111"/>
      <c r="VW5" s="111"/>
      <c r="VX5" s="111"/>
      <c r="VY5" s="111"/>
      <c r="VZ5" s="111"/>
      <c r="WA5" s="111"/>
      <c r="WB5" s="111"/>
      <c r="WC5" s="111"/>
      <c r="WD5" s="111"/>
      <c r="WE5" s="111"/>
      <c r="WF5" s="111"/>
      <c r="WG5" s="111"/>
      <c r="WH5" s="111"/>
      <c r="WI5" s="111"/>
      <c r="WJ5" s="111"/>
      <c r="WK5" s="111"/>
      <c r="WL5" s="111"/>
      <c r="WM5" s="111"/>
      <c r="WN5" s="111"/>
      <c r="WO5" s="111"/>
      <c r="WP5" s="111"/>
      <c r="WQ5" s="111"/>
      <c r="WR5" s="111"/>
      <c r="WS5" s="111"/>
      <c r="WT5" s="111"/>
      <c r="WU5" s="111"/>
      <c r="WV5" s="111"/>
      <c r="WW5" s="111"/>
      <c r="WX5" s="111"/>
      <c r="WY5" s="111"/>
      <c r="WZ5" s="111"/>
      <c r="XA5" s="111"/>
      <c r="XB5" s="111"/>
      <c r="XC5" s="111"/>
      <c r="XD5" s="111"/>
      <c r="XE5" s="111"/>
      <c r="XF5" s="111"/>
      <c r="XG5" s="111"/>
      <c r="XH5" s="111"/>
      <c r="XI5" s="111"/>
      <c r="XJ5" s="111"/>
      <c r="XK5" s="111"/>
      <c r="XL5" s="111"/>
      <c r="XM5" s="111"/>
      <c r="XN5" s="111"/>
      <c r="XO5" s="111"/>
      <c r="XP5" s="111"/>
      <c r="XQ5" s="111"/>
      <c r="XR5" s="111"/>
      <c r="XS5" s="111"/>
      <c r="XT5" s="111"/>
      <c r="XU5" s="111"/>
      <c r="XV5" s="111"/>
      <c r="XW5" s="111"/>
      <c r="XX5" s="111"/>
      <c r="XY5" s="111"/>
      <c r="XZ5" s="111"/>
      <c r="YA5" s="111"/>
      <c r="YB5" s="111"/>
      <c r="YC5" s="111"/>
      <c r="YD5" s="111"/>
      <c r="YE5" s="111"/>
      <c r="YF5" s="111"/>
      <c r="YG5" s="111"/>
      <c r="YH5" s="111"/>
      <c r="YI5" s="111"/>
      <c r="YJ5" s="111"/>
      <c r="YK5" s="111"/>
      <c r="YL5" s="111"/>
      <c r="YM5" s="111"/>
      <c r="YN5" s="111"/>
      <c r="YO5" s="111"/>
      <c r="YP5" s="111"/>
      <c r="YQ5" s="111"/>
      <c r="YR5" s="111"/>
      <c r="YS5" s="111"/>
      <c r="YT5" s="111"/>
      <c r="YU5" s="111"/>
      <c r="YV5" s="111"/>
      <c r="YW5" s="111"/>
      <c r="YX5" s="111"/>
      <c r="YY5" s="111"/>
      <c r="YZ5" s="111"/>
      <c r="ZA5" s="111"/>
      <c r="ZB5" s="111"/>
      <c r="ZC5" s="111"/>
      <c r="ZD5" s="111"/>
      <c r="ZE5" s="111"/>
      <c r="ZF5" s="111"/>
      <c r="ZG5" s="111"/>
      <c r="ZH5" s="111"/>
      <c r="ZI5" s="111"/>
      <c r="ZJ5" s="111"/>
      <c r="ZK5" s="111"/>
      <c r="ZL5" s="111"/>
      <c r="ZM5" s="111"/>
      <c r="ZN5" s="111"/>
      <c r="ZO5" s="111"/>
      <c r="ZP5" s="111"/>
      <c r="ZQ5" s="111"/>
      <c r="ZR5" s="111"/>
      <c r="ZS5" s="111"/>
      <c r="ZT5" s="111"/>
      <c r="ZU5" s="111"/>
      <c r="ZV5" s="111"/>
      <c r="ZW5" s="111"/>
      <c r="ZX5" s="111"/>
      <c r="ZY5" s="111"/>
      <c r="ZZ5" s="111"/>
      <c r="AAA5" s="111"/>
      <c r="AAB5" s="111"/>
      <c r="AAC5" s="111"/>
      <c r="AAD5" s="111"/>
      <c r="AAE5" s="111"/>
      <c r="AAF5" s="111"/>
      <c r="AAG5" s="111"/>
      <c r="AAH5" s="111"/>
      <c r="AAI5" s="111"/>
      <c r="AAJ5" s="111"/>
      <c r="AAK5" s="111"/>
      <c r="AAL5" s="111"/>
      <c r="AAM5" s="111"/>
      <c r="AAN5" s="111"/>
      <c r="AAO5" s="111"/>
      <c r="AAP5" s="111"/>
      <c r="AAQ5" s="111"/>
      <c r="AAR5" s="111"/>
      <c r="AAS5" s="111"/>
      <c r="AAT5" s="111"/>
      <c r="AAU5" s="111"/>
      <c r="AAV5" s="111"/>
      <c r="AAW5" s="111"/>
      <c r="AAX5" s="111"/>
      <c r="AAY5" s="111"/>
      <c r="AAZ5" s="111"/>
      <c r="ABA5" s="111"/>
      <c r="ABB5" s="111"/>
      <c r="ABC5" s="111"/>
      <c r="ABD5" s="111"/>
      <c r="ABE5" s="111"/>
      <c r="ABF5" s="111"/>
      <c r="ABG5" s="111"/>
      <c r="ABH5" s="111"/>
      <c r="ABI5" s="111"/>
      <c r="ABJ5" s="111"/>
    </row>
    <row r="6" spans="1:738" s="91" customFormat="1" ht="48" customHeight="1" x14ac:dyDescent="0.25">
      <c r="A6" s="83" t="s">
        <v>225</v>
      </c>
      <c r="B6" s="84"/>
      <c r="C6" s="85"/>
      <c r="D6" s="87"/>
      <c r="E6" s="87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</row>
    <row r="7" spans="1:738" x14ac:dyDescent="0.25">
      <c r="A7" s="72" t="s">
        <v>326</v>
      </c>
      <c r="B7" s="73" t="s">
        <v>80</v>
      </c>
      <c r="C7" s="74"/>
      <c r="D7" s="75"/>
      <c r="E7" s="172" t="s">
        <v>534</v>
      </c>
      <c r="I7" s="1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</row>
    <row r="8" spans="1:738" ht="42.75" x14ac:dyDescent="0.25">
      <c r="A8" s="39" t="s">
        <v>327</v>
      </c>
      <c r="B8" s="35" t="s">
        <v>118</v>
      </c>
      <c r="C8" s="26" t="s">
        <v>119</v>
      </c>
      <c r="D8" s="40"/>
      <c r="E8" s="173" t="s">
        <v>535</v>
      </c>
      <c r="I8" s="1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</row>
    <row r="9" spans="1:738" ht="85.5" x14ac:dyDescent="0.25">
      <c r="A9" s="39" t="s">
        <v>328</v>
      </c>
      <c r="B9" s="35" t="s">
        <v>81</v>
      </c>
      <c r="C9" s="26" t="s">
        <v>387</v>
      </c>
      <c r="D9" s="40"/>
      <c r="E9" s="173" t="s">
        <v>536</v>
      </c>
      <c r="I9" s="31"/>
      <c r="J9" s="1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</row>
    <row r="10" spans="1:738" s="10" customFormat="1" ht="354" customHeight="1" x14ac:dyDescent="0.2">
      <c r="A10" s="39" t="s">
        <v>329</v>
      </c>
      <c r="B10" s="35" t="s">
        <v>388</v>
      </c>
      <c r="C10" s="26" t="s">
        <v>389</v>
      </c>
      <c r="D10" s="40"/>
      <c r="E10" s="174" t="s">
        <v>551</v>
      </c>
      <c r="F10" s="160"/>
      <c r="I10" s="1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</row>
    <row r="11" spans="1:738" s="10" customFormat="1" ht="156.75" x14ac:dyDescent="0.2">
      <c r="A11" s="72" t="s">
        <v>330</v>
      </c>
      <c r="B11" s="35" t="s">
        <v>103</v>
      </c>
      <c r="C11" s="25" t="s">
        <v>500</v>
      </c>
      <c r="D11" s="40"/>
      <c r="E11" s="163"/>
      <c r="F11" s="159"/>
      <c r="I11" s="1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</row>
    <row r="12" spans="1:738" s="10" customFormat="1" ht="54" x14ac:dyDescent="0.2">
      <c r="A12" s="72" t="s">
        <v>331</v>
      </c>
      <c r="B12" s="35" t="s">
        <v>390</v>
      </c>
      <c r="C12" s="26" t="s">
        <v>392</v>
      </c>
      <c r="D12" s="40"/>
      <c r="E12" s="175" t="s">
        <v>537</v>
      </c>
      <c r="F12" s="159"/>
      <c r="I12" s="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</row>
    <row r="13" spans="1:738" ht="99.75" x14ac:dyDescent="0.25">
      <c r="A13" s="72" t="s">
        <v>332</v>
      </c>
      <c r="B13" s="35" t="s">
        <v>391</v>
      </c>
      <c r="C13" s="26"/>
      <c r="D13" s="40"/>
      <c r="E13" s="173" t="s">
        <v>538</v>
      </c>
      <c r="F13" s="161"/>
      <c r="I13" s="1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</row>
    <row r="14" spans="1:738" ht="72" x14ac:dyDescent="0.25">
      <c r="A14" s="72" t="s">
        <v>333</v>
      </c>
      <c r="B14" s="52" t="s">
        <v>82</v>
      </c>
      <c r="C14" s="26" t="s">
        <v>393</v>
      </c>
      <c r="D14" s="40" t="s">
        <v>0</v>
      </c>
      <c r="E14" s="176" t="s">
        <v>539</v>
      </c>
      <c r="F14" s="162"/>
      <c r="I14" s="1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</row>
    <row r="15" spans="1:738" ht="126" x14ac:dyDescent="0.25">
      <c r="A15" s="72" t="s">
        <v>334</v>
      </c>
      <c r="B15" s="35" t="s">
        <v>83</v>
      </c>
      <c r="C15" s="26" t="s">
        <v>394</v>
      </c>
      <c r="D15" s="40" t="s">
        <v>0</v>
      </c>
      <c r="E15" s="163"/>
      <c r="F15" s="162"/>
      <c r="I15" s="1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</row>
    <row r="16" spans="1:738" s="10" customFormat="1" ht="54" customHeight="1" x14ac:dyDescent="0.2">
      <c r="A16" s="72" t="s">
        <v>335</v>
      </c>
      <c r="B16" s="35" t="s">
        <v>395</v>
      </c>
      <c r="C16" s="26" t="s">
        <v>396</v>
      </c>
      <c r="D16" s="40" t="s">
        <v>2</v>
      </c>
      <c r="E16" s="166" t="s">
        <v>525</v>
      </c>
      <c r="F16" s="162"/>
      <c r="I16" s="1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38" ht="54.75" customHeight="1" x14ac:dyDescent="0.25">
      <c r="A17" s="153" t="s">
        <v>336</v>
      </c>
      <c r="B17" s="52" t="s">
        <v>526</v>
      </c>
      <c r="C17" s="22" t="s">
        <v>180</v>
      </c>
      <c r="D17" s="80"/>
      <c r="E17" s="177" t="s">
        <v>540</v>
      </c>
      <c r="F17" s="162"/>
      <c r="I17" s="1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38" s="10" customFormat="1" ht="36" x14ac:dyDescent="0.2">
      <c r="A18" s="75" t="s">
        <v>337</v>
      </c>
      <c r="B18" s="52" t="s">
        <v>84</v>
      </c>
      <c r="C18" s="22" t="s">
        <v>141</v>
      </c>
      <c r="D18" s="40"/>
      <c r="E18" s="166" t="s">
        <v>550</v>
      </c>
      <c r="F18" s="162"/>
      <c r="I18" s="1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</row>
    <row r="19" spans="1:738" s="12" customFormat="1" ht="72" x14ac:dyDescent="0.2">
      <c r="A19" s="75" t="s">
        <v>338</v>
      </c>
      <c r="B19" s="35" t="s">
        <v>105</v>
      </c>
      <c r="C19" s="26" t="s">
        <v>397</v>
      </c>
      <c r="D19" s="40" t="s">
        <v>2</v>
      </c>
      <c r="E19" s="163"/>
      <c r="F19" s="10"/>
      <c r="G19" s="10"/>
      <c r="H19" s="10"/>
      <c r="I19" s="1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</row>
    <row r="20" spans="1:738" s="10" customFormat="1" ht="108" x14ac:dyDescent="0.2">
      <c r="A20" s="72" t="s">
        <v>339</v>
      </c>
      <c r="B20" s="35" t="s">
        <v>85</v>
      </c>
      <c r="C20" s="26"/>
      <c r="D20" s="28" t="s">
        <v>23</v>
      </c>
      <c r="E20" s="166" t="s">
        <v>128</v>
      </c>
      <c r="I20" s="1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</row>
    <row r="21" spans="1:738" s="91" customFormat="1" ht="23.25" x14ac:dyDescent="0.25">
      <c r="A21" s="83" t="s">
        <v>224</v>
      </c>
      <c r="B21" s="84"/>
      <c r="C21" s="85"/>
      <c r="D21" s="87"/>
      <c r="E21" s="163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</row>
    <row r="22" spans="1:738" ht="36" x14ac:dyDescent="0.25">
      <c r="A22" s="39" t="s">
        <v>230</v>
      </c>
      <c r="B22" s="35" t="s">
        <v>175</v>
      </c>
      <c r="C22" s="26" t="s">
        <v>86</v>
      </c>
      <c r="D22" s="40" t="s">
        <v>186</v>
      </c>
      <c r="E22" s="163"/>
      <c r="I22" s="1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</row>
    <row r="23" spans="1:738" ht="90" x14ac:dyDescent="0.25">
      <c r="A23" s="40" t="s">
        <v>231</v>
      </c>
      <c r="B23" s="35" t="s">
        <v>398</v>
      </c>
      <c r="C23" s="26"/>
      <c r="D23" s="40" t="s">
        <v>7</v>
      </c>
      <c r="E23" s="163"/>
      <c r="I23" s="1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</row>
    <row r="24" spans="1:738" ht="72" x14ac:dyDescent="0.25">
      <c r="A24" s="39" t="s">
        <v>232</v>
      </c>
      <c r="B24" s="35" t="s">
        <v>399</v>
      </c>
      <c r="C24" s="26" t="s">
        <v>87</v>
      </c>
      <c r="D24" s="40" t="s">
        <v>8</v>
      </c>
      <c r="E24" s="163"/>
      <c r="I24" s="1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</row>
    <row r="25" spans="1:738" s="10" customFormat="1" ht="72" x14ac:dyDescent="0.2">
      <c r="A25" s="39" t="s">
        <v>233</v>
      </c>
      <c r="B25" s="53" t="s">
        <v>400</v>
      </c>
      <c r="C25" s="22" t="s">
        <v>176</v>
      </c>
      <c r="D25" s="40" t="s">
        <v>402</v>
      </c>
      <c r="E25" s="163"/>
      <c r="I25" s="1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</row>
    <row r="26" spans="1:738" s="10" customFormat="1" ht="72" x14ac:dyDescent="0.2">
      <c r="A26" s="39" t="s">
        <v>234</v>
      </c>
      <c r="B26" s="53" t="s">
        <v>401</v>
      </c>
      <c r="C26" s="22" t="s">
        <v>403</v>
      </c>
      <c r="D26" s="40" t="s">
        <v>178</v>
      </c>
      <c r="E26" s="163"/>
      <c r="I26" s="1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</row>
    <row r="27" spans="1:738" s="10" customFormat="1" ht="36" x14ac:dyDescent="0.2">
      <c r="A27" s="39" t="s">
        <v>235</v>
      </c>
      <c r="B27" s="53" t="s">
        <v>404</v>
      </c>
      <c r="C27" s="22" t="s">
        <v>142</v>
      </c>
      <c r="D27" s="40" t="s">
        <v>1</v>
      </c>
      <c r="E27" s="146"/>
      <c r="I27" s="1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</row>
    <row r="28" spans="1:738" s="10" customFormat="1" ht="54" x14ac:dyDescent="0.2">
      <c r="A28" s="39" t="s">
        <v>236</v>
      </c>
      <c r="B28" s="53" t="s">
        <v>405</v>
      </c>
      <c r="C28" s="22" t="s">
        <v>177</v>
      </c>
      <c r="D28" s="40" t="s">
        <v>1</v>
      </c>
      <c r="E28" s="146"/>
      <c r="I28" s="1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</row>
    <row r="29" spans="1:738" s="10" customFormat="1" ht="72" x14ac:dyDescent="0.2">
      <c r="A29" s="39" t="s">
        <v>237</v>
      </c>
      <c r="B29" s="35" t="s">
        <v>406</v>
      </c>
      <c r="C29" s="26" t="s">
        <v>407</v>
      </c>
      <c r="D29" s="28" t="s">
        <v>179</v>
      </c>
      <c r="E29" s="146"/>
      <c r="I29" s="1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</row>
    <row r="30" spans="1:738" s="10" customFormat="1" ht="72" x14ac:dyDescent="0.2">
      <c r="A30" s="39" t="s">
        <v>238</v>
      </c>
      <c r="B30" s="35" t="s">
        <v>143</v>
      </c>
      <c r="C30" s="22" t="s">
        <v>145</v>
      </c>
      <c r="D30" s="28" t="s">
        <v>1</v>
      </c>
      <c r="E30" s="146"/>
      <c r="I30" s="1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</row>
    <row r="31" spans="1:738" s="10" customFormat="1" ht="54" x14ac:dyDescent="0.2">
      <c r="A31" s="39" t="s">
        <v>239</v>
      </c>
      <c r="B31" s="35" t="s">
        <v>144</v>
      </c>
      <c r="C31" s="22" t="s">
        <v>411</v>
      </c>
      <c r="D31" s="40" t="s">
        <v>1</v>
      </c>
      <c r="E31" s="146"/>
      <c r="I31" s="1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</row>
    <row r="32" spans="1:738" s="10" customFormat="1" ht="57" x14ac:dyDescent="0.2">
      <c r="A32" s="39" t="s">
        <v>240</v>
      </c>
      <c r="B32" s="35" t="s">
        <v>408</v>
      </c>
      <c r="C32" s="25" t="s">
        <v>409</v>
      </c>
      <c r="D32" s="40" t="s">
        <v>120</v>
      </c>
      <c r="E32" s="146"/>
      <c r="I32" s="1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</row>
    <row r="33" spans="1:72" s="10" customFormat="1" ht="72" x14ac:dyDescent="0.2">
      <c r="A33" s="39" t="s">
        <v>241</v>
      </c>
      <c r="B33" s="53" t="s">
        <v>412</v>
      </c>
      <c r="C33" s="25" t="s">
        <v>340</v>
      </c>
      <c r="D33" s="40" t="s">
        <v>0</v>
      </c>
      <c r="E33" s="146"/>
      <c r="I33" s="1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</row>
    <row r="34" spans="1:72" s="10" customFormat="1" ht="72" x14ac:dyDescent="0.2">
      <c r="A34" s="39" t="s">
        <v>242</v>
      </c>
      <c r="B34" s="53" t="s">
        <v>413</v>
      </c>
      <c r="C34" s="25" t="s">
        <v>181</v>
      </c>
      <c r="D34" s="40" t="s">
        <v>0</v>
      </c>
      <c r="E34" s="146"/>
      <c r="I34" s="1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</row>
    <row r="35" spans="1:72" s="10" customFormat="1" ht="54" customHeight="1" x14ac:dyDescent="0.2">
      <c r="A35" s="39" t="s">
        <v>243</v>
      </c>
      <c r="B35" s="35" t="s">
        <v>410</v>
      </c>
      <c r="C35" s="22" t="s">
        <v>183</v>
      </c>
      <c r="D35" s="40" t="s">
        <v>0</v>
      </c>
      <c r="E35" s="166" t="s">
        <v>542</v>
      </c>
      <c r="I35" s="1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</row>
    <row r="36" spans="1:72" s="10" customFormat="1" ht="76.5" customHeight="1" x14ac:dyDescent="0.2">
      <c r="A36" s="40" t="s">
        <v>244</v>
      </c>
      <c r="B36" s="35" t="s">
        <v>182</v>
      </c>
      <c r="C36" s="26" t="s">
        <v>184</v>
      </c>
      <c r="D36" s="40" t="s">
        <v>0</v>
      </c>
      <c r="E36" s="164" t="s">
        <v>541</v>
      </c>
      <c r="I36" s="1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</row>
    <row r="37" spans="1:72" ht="54" x14ac:dyDescent="0.25">
      <c r="A37" s="39" t="s">
        <v>245</v>
      </c>
      <c r="B37" s="52" t="s">
        <v>4</v>
      </c>
      <c r="C37" s="22"/>
      <c r="D37" s="39" t="s">
        <v>0</v>
      </c>
      <c r="E37" s="146"/>
      <c r="I37" s="1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</row>
    <row r="38" spans="1:72" ht="36" x14ac:dyDescent="0.25">
      <c r="A38" s="39" t="s">
        <v>246</v>
      </c>
      <c r="B38" s="52" t="s">
        <v>5</v>
      </c>
      <c r="C38" s="22"/>
      <c r="D38" s="39" t="s">
        <v>0</v>
      </c>
      <c r="E38" s="146"/>
      <c r="I38" s="1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</row>
    <row r="39" spans="1:72" ht="54" x14ac:dyDescent="0.25">
      <c r="A39" s="39" t="s">
        <v>247</v>
      </c>
      <c r="B39" s="56" t="s">
        <v>146</v>
      </c>
      <c r="C39" s="23"/>
      <c r="D39" s="42" t="s">
        <v>114</v>
      </c>
      <c r="E39" s="146"/>
      <c r="I39" s="1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</row>
    <row r="40" spans="1:72" ht="21" customHeight="1" x14ac:dyDescent="0.25">
      <c r="A40" s="40" t="s">
        <v>248</v>
      </c>
      <c r="B40" s="52" t="s">
        <v>501</v>
      </c>
      <c r="C40" s="22" t="s">
        <v>140</v>
      </c>
      <c r="D40" s="40" t="s">
        <v>3</v>
      </c>
      <c r="E40" s="149"/>
      <c r="I40" s="1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</row>
    <row r="41" spans="1:72" s="15" customFormat="1" ht="36" x14ac:dyDescent="0.2">
      <c r="A41" s="40" t="s">
        <v>249</v>
      </c>
      <c r="B41" s="35" t="s">
        <v>185</v>
      </c>
      <c r="C41" s="19"/>
      <c r="D41" s="40" t="s">
        <v>3</v>
      </c>
      <c r="E41" s="154"/>
      <c r="I41" s="32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</row>
    <row r="42" spans="1:72" s="15" customFormat="1" ht="90" x14ac:dyDescent="0.2">
      <c r="A42" s="39" t="s">
        <v>250</v>
      </c>
      <c r="B42" s="53" t="s">
        <v>414</v>
      </c>
      <c r="C42" s="78"/>
      <c r="D42" s="39" t="s">
        <v>7</v>
      </c>
      <c r="E42" s="148"/>
      <c r="I42" s="32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</row>
    <row r="43" spans="1:72" s="10" customFormat="1" ht="108" x14ac:dyDescent="0.2">
      <c r="A43" s="39" t="s">
        <v>251</v>
      </c>
      <c r="B43" s="35" t="s">
        <v>415</v>
      </c>
      <c r="C43" s="25" t="s">
        <v>188</v>
      </c>
      <c r="D43" s="43" t="s">
        <v>187</v>
      </c>
      <c r="E43" s="146"/>
      <c r="I43" s="1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</row>
    <row r="44" spans="1:72" ht="108" x14ac:dyDescent="0.25">
      <c r="A44" s="39" t="s">
        <v>252</v>
      </c>
      <c r="B44" s="52" t="s">
        <v>106</v>
      </c>
      <c r="C44" s="29"/>
      <c r="D44" s="39"/>
      <c r="E44" s="146"/>
      <c r="I44" s="1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</row>
    <row r="45" spans="1:72" s="10" customFormat="1" ht="126" x14ac:dyDescent="0.2">
      <c r="A45" s="39" t="s">
        <v>253</v>
      </c>
      <c r="B45" s="52" t="s">
        <v>416</v>
      </c>
      <c r="C45" s="26" t="s">
        <v>417</v>
      </c>
      <c r="D45" s="39"/>
      <c r="E45" s="146"/>
      <c r="I45" s="1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</row>
    <row r="46" spans="1:72" ht="90" x14ac:dyDescent="0.25">
      <c r="A46" s="39" t="s">
        <v>254</v>
      </c>
      <c r="B46" s="52" t="s">
        <v>26</v>
      </c>
      <c r="C46" s="22"/>
      <c r="D46" s="39" t="s">
        <v>1</v>
      </c>
      <c r="E46" s="146"/>
      <c r="I46" s="1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</row>
    <row r="47" spans="1:72" ht="126" x14ac:dyDescent="0.25">
      <c r="A47" s="39" t="s">
        <v>255</v>
      </c>
      <c r="B47" s="52" t="s">
        <v>27</v>
      </c>
      <c r="C47" s="19"/>
      <c r="D47" s="40" t="s">
        <v>1</v>
      </c>
      <c r="E47" s="146"/>
      <c r="I47" s="1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</row>
    <row r="48" spans="1:72" s="17" customFormat="1" ht="90" x14ac:dyDescent="0.2">
      <c r="A48" s="39" t="s">
        <v>256</v>
      </c>
      <c r="B48" s="52" t="s">
        <v>6</v>
      </c>
      <c r="C48" s="26" t="s">
        <v>189</v>
      </c>
      <c r="D48" s="40" t="s">
        <v>7</v>
      </c>
      <c r="E48" s="149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</row>
    <row r="49" spans="1:738" s="13" customFormat="1" ht="198.75" thickBot="1" x14ac:dyDescent="0.25">
      <c r="A49" s="39" t="s">
        <v>257</v>
      </c>
      <c r="B49" s="35" t="s">
        <v>418</v>
      </c>
      <c r="C49" s="26" t="s">
        <v>419</v>
      </c>
      <c r="D49" s="39" t="s">
        <v>7</v>
      </c>
      <c r="E49" s="146"/>
      <c r="F49" s="10"/>
      <c r="G49" s="10"/>
      <c r="H49" s="10"/>
      <c r="I49" s="1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</row>
    <row r="50" spans="1:738" s="91" customFormat="1" ht="23.25" x14ac:dyDescent="0.25">
      <c r="A50" s="83" t="s">
        <v>223</v>
      </c>
      <c r="B50" s="84"/>
      <c r="C50" s="85"/>
      <c r="D50" s="87"/>
      <c r="E50" s="147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</row>
    <row r="51" spans="1:738" s="10" customFormat="1" ht="90" x14ac:dyDescent="0.2">
      <c r="A51" s="40" t="s">
        <v>430</v>
      </c>
      <c r="B51" s="52" t="s">
        <v>420</v>
      </c>
      <c r="C51" s="26" t="s">
        <v>421</v>
      </c>
      <c r="D51" s="28" t="s">
        <v>190</v>
      </c>
      <c r="E51" s="164" t="s">
        <v>547</v>
      </c>
      <c r="I51" s="33"/>
      <c r="J51" s="38"/>
      <c r="K51" s="18"/>
      <c r="L51" s="18"/>
      <c r="M51" s="18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</row>
    <row r="52" spans="1:738" s="10" customFormat="1" ht="72" x14ac:dyDescent="0.2">
      <c r="A52" s="39" t="s">
        <v>258</v>
      </c>
      <c r="B52" s="52" t="s">
        <v>151</v>
      </c>
      <c r="C52" s="26" t="s">
        <v>422</v>
      </c>
      <c r="D52" s="28" t="s">
        <v>191</v>
      </c>
      <c r="E52" s="165" t="s">
        <v>548</v>
      </c>
      <c r="I52" s="34"/>
      <c r="J52" s="34"/>
      <c r="K52" s="18"/>
      <c r="L52" s="18"/>
      <c r="M52" s="18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</row>
    <row r="53" spans="1:738" s="10" customFormat="1" ht="126" x14ac:dyDescent="0.2">
      <c r="A53" s="39" t="s">
        <v>259</v>
      </c>
      <c r="B53" s="52" t="s">
        <v>149</v>
      </c>
      <c r="C53" s="26" t="s">
        <v>423</v>
      </c>
      <c r="D53" s="40"/>
      <c r="E53" s="146"/>
      <c r="I53" s="1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</row>
    <row r="54" spans="1:738" s="10" customFormat="1" ht="57" x14ac:dyDescent="0.2">
      <c r="A54" s="39" t="s">
        <v>260</v>
      </c>
      <c r="B54" s="56" t="s">
        <v>150</v>
      </c>
      <c r="C54" s="22" t="s">
        <v>424</v>
      </c>
      <c r="D54" s="19"/>
      <c r="E54" s="146"/>
      <c r="I54" s="1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</row>
    <row r="55" spans="1:738" s="10" customFormat="1" ht="54" customHeight="1" x14ac:dyDescent="0.2">
      <c r="A55" s="39" t="s">
        <v>261</v>
      </c>
      <c r="B55" s="56" t="s">
        <v>425</v>
      </c>
      <c r="C55" s="26" t="s">
        <v>426</v>
      </c>
      <c r="D55" s="42" t="s">
        <v>2</v>
      </c>
      <c r="E55" s="166" t="s">
        <v>527</v>
      </c>
      <c r="I55" s="1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</row>
    <row r="56" spans="1:738" s="13" customFormat="1" ht="126.75" thickBot="1" x14ac:dyDescent="0.25">
      <c r="A56" s="39" t="s">
        <v>262</v>
      </c>
      <c r="B56" s="56" t="s">
        <v>428</v>
      </c>
      <c r="C56" s="26" t="s">
        <v>427</v>
      </c>
      <c r="D56" s="39" t="s">
        <v>192</v>
      </c>
      <c r="E56" s="166" t="s">
        <v>545</v>
      </c>
      <c r="F56" s="10"/>
      <c r="G56" s="10"/>
      <c r="H56" s="10"/>
      <c r="I56" s="1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</row>
    <row r="57" spans="1:738" s="91" customFormat="1" ht="23.25" x14ac:dyDescent="0.25">
      <c r="A57" s="83" t="s">
        <v>222</v>
      </c>
      <c r="B57" s="84"/>
      <c r="C57" s="85"/>
      <c r="D57" s="87"/>
      <c r="E57" s="14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</row>
    <row r="58" spans="1:738" ht="90" x14ac:dyDescent="0.25">
      <c r="A58" s="39" t="s">
        <v>263</v>
      </c>
      <c r="B58" s="56" t="s">
        <v>429</v>
      </c>
      <c r="C58" s="22" t="s">
        <v>152</v>
      </c>
      <c r="D58" s="39" t="s">
        <v>0</v>
      </c>
      <c r="E58" s="146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</row>
    <row r="59" spans="1:738" ht="126" x14ac:dyDescent="0.25">
      <c r="A59" s="39">
        <v>50</v>
      </c>
      <c r="B59" s="53" t="s">
        <v>431</v>
      </c>
      <c r="C59" s="115" t="s">
        <v>194</v>
      </c>
      <c r="D59" s="39" t="s">
        <v>193</v>
      </c>
      <c r="E59" s="146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</row>
    <row r="60" spans="1:738" ht="90" x14ac:dyDescent="0.25">
      <c r="A60" s="39" t="s">
        <v>264</v>
      </c>
      <c r="B60" s="52" t="s">
        <v>502</v>
      </c>
      <c r="C60" s="26" t="s">
        <v>432</v>
      </c>
      <c r="D60" s="39" t="s">
        <v>195</v>
      </c>
      <c r="E60" s="146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</row>
    <row r="61" spans="1:738" ht="90" x14ac:dyDescent="0.25">
      <c r="A61" s="39" t="s">
        <v>265</v>
      </c>
      <c r="B61" s="53" t="s">
        <v>503</v>
      </c>
      <c r="C61" s="26" t="s">
        <v>433</v>
      </c>
      <c r="D61" s="39" t="s">
        <v>195</v>
      </c>
      <c r="E61" s="146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</row>
    <row r="62" spans="1:738" ht="54" x14ac:dyDescent="0.25">
      <c r="A62" s="39" t="s">
        <v>266</v>
      </c>
      <c r="B62" s="139" t="s">
        <v>504</v>
      </c>
      <c r="C62" s="22" t="s">
        <v>434</v>
      </c>
      <c r="D62" s="79" t="s">
        <v>114</v>
      </c>
      <c r="E62" s="146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</row>
    <row r="63" spans="1:738" ht="128.25" x14ac:dyDescent="0.25">
      <c r="A63" s="39" t="s">
        <v>267</v>
      </c>
      <c r="B63" s="35" t="s">
        <v>196</v>
      </c>
      <c r="C63" s="26" t="s">
        <v>436</v>
      </c>
      <c r="D63" s="28" t="s">
        <v>197</v>
      </c>
      <c r="E63" s="146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</row>
    <row r="64" spans="1:738" ht="90" x14ac:dyDescent="0.25">
      <c r="A64" s="39" t="s">
        <v>268</v>
      </c>
      <c r="B64" s="53" t="s">
        <v>200</v>
      </c>
      <c r="C64" s="117" t="s">
        <v>435</v>
      </c>
      <c r="D64" s="28" t="s">
        <v>197</v>
      </c>
      <c r="E64" s="146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</row>
    <row r="65" spans="1:738" ht="72" x14ac:dyDescent="0.25">
      <c r="A65" s="39" t="s">
        <v>269</v>
      </c>
      <c r="B65" s="35" t="s">
        <v>201</v>
      </c>
      <c r="C65" s="116" t="s">
        <v>435</v>
      </c>
      <c r="D65" s="28" t="s">
        <v>197</v>
      </c>
      <c r="E65" s="146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</row>
    <row r="66" spans="1:738" ht="90" x14ac:dyDescent="0.25">
      <c r="A66" s="39" t="s">
        <v>270</v>
      </c>
      <c r="B66" s="52" t="s">
        <v>505</v>
      </c>
      <c r="C66" s="25" t="s">
        <v>437</v>
      </c>
      <c r="D66" s="28" t="s">
        <v>465</v>
      </c>
      <c r="E66" s="14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</row>
    <row r="67" spans="1:738" ht="72" x14ac:dyDescent="0.25">
      <c r="A67" s="39" t="s">
        <v>271</v>
      </c>
      <c r="B67" s="53" t="s">
        <v>198</v>
      </c>
      <c r="C67" s="117" t="s">
        <v>438</v>
      </c>
      <c r="D67" s="28" t="s">
        <v>465</v>
      </c>
      <c r="E67" s="146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</row>
    <row r="68" spans="1:738" ht="90" x14ac:dyDescent="0.25">
      <c r="A68" s="39" t="s">
        <v>272</v>
      </c>
      <c r="B68" s="35" t="s">
        <v>199</v>
      </c>
      <c r="C68" s="116" t="s">
        <v>438</v>
      </c>
      <c r="D68" s="28" t="s">
        <v>465</v>
      </c>
      <c r="E68" s="146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</row>
    <row r="69" spans="1:738" s="10" customFormat="1" ht="72" x14ac:dyDescent="0.25">
      <c r="A69" s="39">
        <v>60</v>
      </c>
      <c r="B69" s="53" t="s">
        <v>439</v>
      </c>
      <c r="C69" s="115" t="s">
        <v>440</v>
      </c>
      <c r="D69" s="23" t="s">
        <v>173</v>
      </c>
      <c r="E69" s="146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</row>
    <row r="70" spans="1:738" s="10" customFormat="1" ht="54" x14ac:dyDescent="0.25">
      <c r="A70" s="39">
        <v>61</v>
      </c>
      <c r="B70" s="56" t="s">
        <v>506</v>
      </c>
      <c r="C70" s="115" t="s">
        <v>441</v>
      </c>
      <c r="D70" s="41" t="s">
        <v>172</v>
      </c>
      <c r="E70" s="146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</row>
    <row r="71" spans="1:738" s="13" customFormat="1" ht="90.75" thickBot="1" x14ac:dyDescent="0.3">
      <c r="A71" s="39" t="s">
        <v>273</v>
      </c>
      <c r="B71" s="35" t="s">
        <v>442</v>
      </c>
      <c r="C71" s="81" t="s">
        <v>443</v>
      </c>
      <c r="D71" s="40"/>
      <c r="E71" s="146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</row>
    <row r="72" spans="1:738" s="10" customFormat="1" ht="90" x14ac:dyDescent="0.25">
      <c r="A72" s="39" t="s">
        <v>274</v>
      </c>
      <c r="B72" s="53" t="s">
        <v>507</v>
      </c>
      <c r="C72" s="115" t="s">
        <v>444</v>
      </c>
      <c r="D72" s="41"/>
      <c r="E72" s="146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</row>
    <row r="73" spans="1:738" s="10" customFormat="1" ht="105" x14ac:dyDescent="0.25">
      <c r="A73" s="39" t="s">
        <v>275</v>
      </c>
      <c r="B73" s="35" t="s">
        <v>508</v>
      </c>
      <c r="C73" s="118" t="s">
        <v>445</v>
      </c>
      <c r="D73" s="40" t="s">
        <v>174</v>
      </c>
      <c r="E73" s="146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</row>
    <row r="74" spans="1:738" s="10" customFormat="1" ht="72" x14ac:dyDescent="0.25">
      <c r="A74" s="39" t="s">
        <v>276</v>
      </c>
      <c r="B74" s="35" t="s">
        <v>509</v>
      </c>
      <c r="C74" s="35" t="s">
        <v>493</v>
      </c>
      <c r="D74" s="40" t="s">
        <v>2</v>
      </c>
      <c r="E74" s="146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</row>
    <row r="75" spans="1:738" s="10" customFormat="1" ht="144" x14ac:dyDescent="0.25">
      <c r="A75" s="39" t="s">
        <v>277</v>
      </c>
      <c r="B75" s="52" t="s">
        <v>510</v>
      </c>
      <c r="C75" s="81" t="s">
        <v>446</v>
      </c>
      <c r="D75" s="80" t="s">
        <v>2</v>
      </c>
      <c r="E75" s="146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</row>
    <row r="76" spans="1:738" s="10" customFormat="1" ht="90" x14ac:dyDescent="0.25">
      <c r="A76" s="39" t="s">
        <v>278</v>
      </c>
      <c r="B76" s="52" t="s">
        <v>170</v>
      </c>
      <c r="C76" s="81" t="s">
        <v>447</v>
      </c>
      <c r="D76" s="80" t="s">
        <v>2</v>
      </c>
      <c r="E76" s="14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</row>
    <row r="77" spans="1:738" s="10" customFormat="1" ht="126" x14ac:dyDescent="0.25">
      <c r="A77" s="39" t="s">
        <v>279</v>
      </c>
      <c r="B77" s="52" t="s">
        <v>520</v>
      </c>
      <c r="C77" s="81"/>
      <c r="D77" s="54" t="s">
        <v>519</v>
      </c>
      <c r="E77" s="146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</row>
    <row r="78" spans="1:738" s="91" customFormat="1" ht="23.25" x14ac:dyDescent="0.25">
      <c r="A78" s="83" t="s">
        <v>203</v>
      </c>
      <c r="B78" s="84"/>
      <c r="C78" s="85"/>
      <c r="D78" s="87"/>
      <c r="E78" s="147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</row>
    <row r="79" spans="1:738" ht="108" x14ac:dyDescent="0.25">
      <c r="A79" s="39" t="s">
        <v>280</v>
      </c>
      <c r="B79" s="35" t="s">
        <v>204</v>
      </c>
      <c r="C79" s="119" t="s">
        <v>227</v>
      </c>
      <c r="D79" s="44" t="s">
        <v>114</v>
      </c>
      <c r="E79" s="163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</row>
    <row r="80" spans="1:738" ht="90" x14ac:dyDescent="0.25">
      <c r="A80" s="39" t="s">
        <v>281</v>
      </c>
      <c r="B80" s="53" t="s">
        <v>229</v>
      </c>
      <c r="C80" s="26" t="s">
        <v>202</v>
      </c>
      <c r="D80" s="44" t="s">
        <v>114</v>
      </c>
      <c r="E80" s="163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</row>
    <row r="81" spans="1:738" ht="128.25" x14ac:dyDescent="0.25">
      <c r="A81" s="39" t="s">
        <v>282</v>
      </c>
      <c r="B81" s="52" t="s">
        <v>228</v>
      </c>
      <c r="C81" s="26" t="s">
        <v>448</v>
      </c>
      <c r="D81" s="39" t="s">
        <v>2</v>
      </c>
      <c r="E81" s="166" t="s">
        <v>543</v>
      </c>
      <c r="F81" s="162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</row>
    <row r="82" spans="1:738" ht="54" x14ac:dyDescent="0.25">
      <c r="A82" s="39" t="s">
        <v>283</v>
      </c>
      <c r="B82" s="56" t="s">
        <v>153</v>
      </c>
      <c r="C82" s="26" t="s">
        <v>227</v>
      </c>
      <c r="D82" s="44" t="s">
        <v>114</v>
      </c>
      <c r="E82" s="166" t="s">
        <v>544</v>
      </c>
      <c r="F82" s="16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</row>
    <row r="83" spans="1:738" ht="126" x14ac:dyDescent="0.25">
      <c r="A83" s="39" t="s">
        <v>284</v>
      </c>
      <c r="B83" s="52" t="s">
        <v>25</v>
      </c>
      <c r="C83" s="82"/>
      <c r="D83" s="39" t="s">
        <v>108</v>
      </c>
      <c r="E83" s="16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</row>
    <row r="84" spans="1:738" ht="108" x14ac:dyDescent="0.25">
      <c r="A84" s="39" t="s">
        <v>285</v>
      </c>
      <c r="B84" s="53" t="s">
        <v>205</v>
      </c>
      <c r="C84" s="59" t="s">
        <v>227</v>
      </c>
      <c r="D84" s="44" t="s">
        <v>114</v>
      </c>
      <c r="E84" s="163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</row>
    <row r="85" spans="1:738" ht="90" x14ac:dyDescent="0.25">
      <c r="A85" s="39" t="s">
        <v>286</v>
      </c>
      <c r="B85" s="56" t="s">
        <v>206</v>
      </c>
      <c r="C85" s="26" t="s">
        <v>449</v>
      </c>
      <c r="D85" s="39" t="s">
        <v>2</v>
      </c>
      <c r="E85" s="163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</row>
    <row r="86" spans="1:738" ht="54" x14ac:dyDescent="0.25">
      <c r="A86" s="39" t="s">
        <v>287</v>
      </c>
      <c r="B86" s="56" t="s">
        <v>154</v>
      </c>
      <c r="C86" s="25" t="s">
        <v>227</v>
      </c>
      <c r="D86" s="44" t="s">
        <v>114</v>
      </c>
      <c r="E86" s="163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</row>
    <row r="87" spans="1:738" ht="72" x14ac:dyDescent="0.25">
      <c r="A87" s="39" t="s">
        <v>288</v>
      </c>
      <c r="B87" s="52" t="s">
        <v>10</v>
      </c>
      <c r="C87" s="25" t="s">
        <v>227</v>
      </c>
      <c r="D87" s="40" t="s">
        <v>2</v>
      </c>
      <c r="E87" s="163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</row>
    <row r="88" spans="1:738" s="12" customFormat="1" ht="54" x14ac:dyDescent="0.25">
      <c r="A88" s="39" t="s">
        <v>289</v>
      </c>
      <c r="B88" s="52" t="s">
        <v>11</v>
      </c>
      <c r="C88" s="25" t="s">
        <v>227</v>
      </c>
      <c r="D88" s="40" t="s">
        <v>12</v>
      </c>
      <c r="E88" s="163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</row>
    <row r="89" spans="1:738" s="90" customFormat="1" x14ac:dyDescent="0.25">
      <c r="A89" s="92"/>
      <c r="B89" s="92"/>
      <c r="C89" s="93"/>
      <c r="D89" s="94"/>
      <c r="E89" s="147"/>
      <c r="F89" t="s">
        <v>532</v>
      </c>
      <c r="G89" t="s">
        <v>528</v>
      </c>
      <c r="H89" s="155" t="s">
        <v>529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</row>
    <row r="90" spans="1:738" ht="57" customHeight="1" thickBot="1" x14ac:dyDescent="0.3">
      <c r="A90" s="39" t="s">
        <v>290</v>
      </c>
      <c r="B90" s="52" t="s">
        <v>90</v>
      </c>
      <c r="C90" s="22" t="s">
        <v>450</v>
      </c>
      <c r="D90" s="44" t="s">
        <v>114</v>
      </c>
      <c r="E90" s="167">
        <f>F90+G90+H90</f>
        <v>24252135.600000001</v>
      </c>
      <c r="F90" s="150">
        <v>24212630</v>
      </c>
      <c r="G90">
        <v>29505.599999999999</v>
      </c>
      <c r="H90" s="156">
        <v>10000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</row>
    <row r="91" spans="1:738" ht="72.75" thickBot="1" x14ac:dyDescent="0.3">
      <c r="A91" s="39" t="s">
        <v>291</v>
      </c>
      <c r="B91" s="52" t="s">
        <v>155</v>
      </c>
      <c r="C91" s="19"/>
      <c r="D91" s="39"/>
      <c r="E91" s="152" t="s">
        <v>533</v>
      </c>
      <c r="F91" s="157"/>
      <c r="G91" s="158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</row>
    <row r="92" spans="1:738" ht="108" x14ac:dyDescent="0.25">
      <c r="A92" s="39" t="s">
        <v>292</v>
      </c>
      <c r="B92" s="52" t="s">
        <v>207</v>
      </c>
      <c r="C92" s="26" t="s">
        <v>156</v>
      </c>
      <c r="D92" s="44" t="s">
        <v>114</v>
      </c>
      <c r="E92" s="168">
        <v>29505.599999999999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</row>
    <row r="93" spans="1:738" ht="90" x14ac:dyDescent="0.25">
      <c r="A93" s="39" t="s">
        <v>293</v>
      </c>
      <c r="B93" s="52" t="s">
        <v>157</v>
      </c>
      <c r="C93" s="26" t="s">
        <v>158</v>
      </c>
      <c r="D93" s="44" t="s">
        <v>114</v>
      </c>
      <c r="E93" s="152">
        <v>0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</row>
    <row r="94" spans="1:738" ht="108" x14ac:dyDescent="0.25">
      <c r="A94" s="39" t="s">
        <v>294</v>
      </c>
      <c r="B94" s="52" t="s">
        <v>451</v>
      </c>
      <c r="C94" s="26" t="s">
        <v>208</v>
      </c>
      <c r="D94" s="44" t="s">
        <v>114</v>
      </c>
      <c r="E94" s="146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</row>
    <row r="95" spans="1:738" ht="108" x14ac:dyDescent="0.25">
      <c r="A95" s="39" t="s">
        <v>295</v>
      </c>
      <c r="B95" s="52" t="s">
        <v>452</v>
      </c>
      <c r="C95" s="26" t="s">
        <v>209</v>
      </c>
      <c r="D95" s="44" t="s">
        <v>114</v>
      </c>
      <c r="E95" s="151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</row>
    <row r="96" spans="1:738" ht="126" x14ac:dyDescent="0.25">
      <c r="A96" s="39" t="s">
        <v>296</v>
      </c>
      <c r="B96" s="52" t="s">
        <v>159</v>
      </c>
      <c r="C96" s="19"/>
      <c r="D96" s="44" t="s">
        <v>114</v>
      </c>
      <c r="E96" s="14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</row>
    <row r="97" spans="1:738 16350:16384" ht="144" x14ac:dyDescent="0.25">
      <c r="A97" s="39" t="s">
        <v>297</v>
      </c>
      <c r="B97" s="52" t="s">
        <v>88</v>
      </c>
      <c r="C97" s="26" t="s">
        <v>453</v>
      </c>
      <c r="D97" s="44" t="s">
        <v>114</v>
      </c>
      <c r="E97" s="146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738 16350:16384" ht="54" x14ac:dyDescent="0.25">
      <c r="A98" s="39" t="s">
        <v>298</v>
      </c>
      <c r="B98" s="52" t="s">
        <v>9</v>
      </c>
      <c r="C98" s="22"/>
      <c r="D98" s="44" t="s">
        <v>114</v>
      </c>
      <c r="E98" s="146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738 16350:16384" s="13" customFormat="1" ht="72.75" thickBot="1" x14ac:dyDescent="0.3">
      <c r="A99" s="39" t="s">
        <v>299</v>
      </c>
      <c r="B99" s="52" t="s">
        <v>454</v>
      </c>
      <c r="C99" s="26" t="s">
        <v>210</v>
      </c>
      <c r="D99" s="44" t="s">
        <v>114</v>
      </c>
      <c r="E99" s="146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738 16350:16384" s="90" customFormat="1" ht="23.25" x14ac:dyDescent="0.25">
      <c r="A100" s="83" t="s">
        <v>226</v>
      </c>
      <c r="B100" s="92"/>
      <c r="C100" s="95"/>
      <c r="D100" s="96"/>
      <c r="E100" s="147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738 16350:16384" s="10" customFormat="1" ht="108" x14ac:dyDescent="0.25">
      <c r="A101" s="39" t="s">
        <v>300</v>
      </c>
      <c r="B101" s="52" t="s">
        <v>100</v>
      </c>
      <c r="C101" s="23" t="s">
        <v>455</v>
      </c>
      <c r="D101" s="39"/>
      <c r="E101" s="146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738 16350:16384" s="10" customFormat="1" ht="36" x14ac:dyDescent="0.25">
      <c r="A102" s="39" t="s">
        <v>301</v>
      </c>
      <c r="B102" s="35" t="s">
        <v>109</v>
      </c>
      <c r="C102" s="25" t="s">
        <v>107</v>
      </c>
      <c r="D102" s="39"/>
      <c r="E102" s="146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738 16350:16384" s="10" customFormat="1" ht="72" x14ac:dyDescent="0.25">
      <c r="A103" s="39" t="s">
        <v>302</v>
      </c>
      <c r="B103" s="35" t="s">
        <v>212</v>
      </c>
      <c r="D103" s="39" t="s">
        <v>116</v>
      </c>
      <c r="E103" s="146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738 16350:16384" s="10" customFormat="1" ht="54" x14ac:dyDescent="0.25">
      <c r="A104" s="39" t="s">
        <v>303</v>
      </c>
      <c r="B104" s="35" t="s">
        <v>213</v>
      </c>
      <c r="C104" s="25" t="s">
        <v>211</v>
      </c>
      <c r="D104" s="39" t="s">
        <v>16</v>
      </c>
      <c r="E104" s="146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738 16350:16384" s="10" customFormat="1" ht="72" x14ac:dyDescent="0.25">
      <c r="A105" s="39" t="s">
        <v>304</v>
      </c>
      <c r="B105" s="52" t="s">
        <v>110</v>
      </c>
      <c r="C105" s="25" t="s">
        <v>111</v>
      </c>
      <c r="D105" s="39"/>
      <c r="E105" s="146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738 16350:16384" s="10" customFormat="1" ht="108" x14ac:dyDescent="0.25">
      <c r="A106" s="39" t="s">
        <v>305</v>
      </c>
      <c r="B106" s="52" t="s">
        <v>214</v>
      </c>
      <c r="C106" s="25"/>
      <c r="D106" s="39"/>
      <c r="E106" s="14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738 16350:16384" s="10" customFormat="1" ht="126" x14ac:dyDescent="0.25">
      <c r="A107" s="39" t="s">
        <v>306</v>
      </c>
      <c r="B107" s="52" t="s">
        <v>456</v>
      </c>
      <c r="C107" s="25" t="s">
        <v>113</v>
      </c>
      <c r="D107" s="39" t="s">
        <v>114</v>
      </c>
      <c r="E107" s="146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738 16350:16384" s="10" customFormat="1" ht="126" x14ac:dyDescent="0.25">
      <c r="A108" s="39" t="s">
        <v>307</v>
      </c>
      <c r="B108" s="52" t="s">
        <v>115</v>
      </c>
      <c r="C108" s="23" t="s">
        <v>215</v>
      </c>
      <c r="D108" s="39"/>
      <c r="E108" s="146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738 16350:16384" s="10" customFormat="1" ht="198" x14ac:dyDescent="0.25">
      <c r="A109" s="39" t="s">
        <v>308</v>
      </c>
      <c r="B109" s="52" t="s">
        <v>89</v>
      </c>
      <c r="C109" s="25"/>
      <c r="D109" s="39" t="s">
        <v>16</v>
      </c>
      <c r="E109" s="146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738 16350:16384" s="10" customFormat="1" ht="144" x14ac:dyDescent="0.25">
      <c r="A110" s="39" t="s">
        <v>309</v>
      </c>
      <c r="B110" s="52" t="s">
        <v>123</v>
      </c>
      <c r="C110" s="25"/>
      <c r="D110" s="39" t="s">
        <v>16</v>
      </c>
      <c r="E110" s="146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738 16350:16384" s="10" customFormat="1" ht="72" x14ac:dyDescent="0.25">
      <c r="A111" s="39" t="s">
        <v>310</v>
      </c>
      <c r="B111" s="52" t="s">
        <v>122</v>
      </c>
      <c r="C111" s="24"/>
      <c r="D111" s="39" t="s">
        <v>16</v>
      </c>
      <c r="E111" s="146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738 16350:16384" s="10" customFormat="1" ht="36" x14ac:dyDescent="0.25">
      <c r="A112" s="39" t="s">
        <v>311</v>
      </c>
      <c r="B112" s="52" t="s">
        <v>117</v>
      </c>
      <c r="C112" s="25"/>
      <c r="D112" s="39" t="s">
        <v>116</v>
      </c>
      <c r="E112" s="146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s="20" customFormat="1" ht="144" x14ac:dyDescent="0.25">
      <c r="A113" s="39" t="s">
        <v>312</v>
      </c>
      <c r="B113" s="56" t="s">
        <v>216</v>
      </c>
      <c r="C113" s="24"/>
      <c r="D113" s="39" t="s">
        <v>116</v>
      </c>
      <c r="E113" s="146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s="90" customFormat="1" ht="23.25" x14ac:dyDescent="0.25">
      <c r="A114" s="83" t="s">
        <v>220</v>
      </c>
      <c r="B114" s="92"/>
      <c r="C114" s="95"/>
      <c r="D114" s="96"/>
      <c r="E114" s="147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s="27" customFormat="1" ht="54" x14ac:dyDescent="0.25">
      <c r="A115" s="39" t="s">
        <v>457</v>
      </c>
      <c r="B115" s="56" t="s">
        <v>161</v>
      </c>
      <c r="C115" s="25" t="s">
        <v>217</v>
      </c>
      <c r="D115" s="45"/>
      <c r="E115" s="166" t="s">
        <v>530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 ht="90" x14ac:dyDescent="0.25">
      <c r="A116" s="39" t="s">
        <v>458</v>
      </c>
      <c r="B116" s="52" t="s">
        <v>160</v>
      </c>
      <c r="C116" s="19"/>
      <c r="D116" s="39" t="s">
        <v>13</v>
      </c>
      <c r="E116" s="166" t="s">
        <v>530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 ht="85.5" x14ac:dyDescent="0.25">
      <c r="A117" s="39" t="s">
        <v>313</v>
      </c>
      <c r="B117" s="52" t="s">
        <v>162</v>
      </c>
      <c r="C117" s="25" t="s">
        <v>459</v>
      </c>
      <c r="D117" s="39" t="s">
        <v>2</v>
      </c>
      <c r="E117" s="166" t="s">
        <v>531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ht="99.75" x14ac:dyDescent="0.25">
      <c r="A118" s="39" t="s">
        <v>314</v>
      </c>
      <c r="B118" s="52" t="s">
        <v>163</v>
      </c>
      <c r="C118" s="26" t="s">
        <v>460</v>
      </c>
      <c r="D118" s="39" t="s">
        <v>164</v>
      </c>
      <c r="E118" s="169" t="s">
        <v>546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ht="108" x14ac:dyDescent="0.25">
      <c r="A119" s="39" t="s">
        <v>315</v>
      </c>
      <c r="B119" s="52" t="s">
        <v>218</v>
      </c>
      <c r="C119" s="26" t="s">
        <v>137</v>
      </c>
      <c r="D119" s="40" t="s">
        <v>14</v>
      </c>
      <c r="E119" s="170" t="s">
        <v>552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13" customFormat="1" ht="90.75" thickBot="1" x14ac:dyDescent="0.3">
      <c r="A120" s="39" t="s">
        <v>316</v>
      </c>
      <c r="B120" s="52" t="s">
        <v>165</v>
      </c>
      <c r="C120" s="26" t="s">
        <v>138</v>
      </c>
      <c r="D120" s="40" t="s">
        <v>14</v>
      </c>
      <c r="E120" s="170" t="s">
        <v>553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90" customFormat="1" ht="23.25" x14ac:dyDescent="0.25">
      <c r="A121" s="83" t="s">
        <v>219</v>
      </c>
      <c r="B121" s="92"/>
      <c r="C121" s="93"/>
      <c r="D121" s="94"/>
      <c r="E121" s="147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ht="36" x14ac:dyDescent="0.25">
      <c r="A122" s="39" t="s">
        <v>317</v>
      </c>
      <c r="B122" s="52" t="s">
        <v>15</v>
      </c>
      <c r="C122" s="25" t="s">
        <v>139</v>
      </c>
      <c r="D122" s="39"/>
      <c r="E122" s="25" t="s">
        <v>549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ht="57" x14ac:dyDescent="0.25">
      <c r="A123" s="39" t="s">
        <v>318</v>
      </c>
      <c r="B123" s="56" t="s">
        <v>17</v>
      </c>
      <c r="C123" s="26" t="s">
        <v>461</v>
      </c>
      <c r="D123" s="40"/>
      <c r="E123" s="171" t="s">
        <v>62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ht="90" x14ac:dyDescent="0.25">
      <c r="A124" s="39" t="s">
        <v>319</v>
      </c>
      <c r="B124" s="56" t="s">
        <v>166</v>
      </c>
      <c r="C124" s="26" t="s">
        <v>462</v>
      </c>
      <c r="D124" s="40"/>
      <c r="E124" s="146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ht="42.75" x14ac:dyDescent="0.25">
      <c r="A125" s="39" t="s">
        <v>320</v>
      </c>
      <c r="B125" s="56" t="s">
        <v>167</v>
      </c>
      <c r="C125" s="26" t="s">
        <v>463</v>
      </c>
      <c r="D125" s="40"/>
      <c r="E125" s="146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ht="90" x14ac:dyDescent="0.25">
      <c r="A126" s="39" t="s">
        <v>321</v>
      </c>
      <c r="B126" s="56" t="s">
        <v>18</v>
      </c>
      <c r="C126" s="22" t="s">
        <v>79</v>
      </c>
      <c r="D126" s="40"/>
      <c r="E126" s="14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6384" ht="90" x14ac:dyDescent="0.25">
      <c r="A127" s="39" t="s">
        <v>322</v>
      </c>
      <c r="B127" s="52" t="s">
        <v>19</v>
      </c>
      <c r="C127" s="26" t="s">
        <v>464</v>
      </c>
      <c r="D127" s="39"/>
      <c r="E127" s="146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ht="90" x14ac:dyDescent="0.25">
      <c r="A128" s="39" t="s">
        <v>323</v>
      </c>
      <c r="B128" s="52" t="s">
        <v>21</v>
      </c>
      <c r="C128" s="22" t="s">
        <v>79</v>
      </c>
      <c r="D128" s="39"/>
      <c r="E128" s="146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ht="90" x14ac:dyDescent="0.25">
      <c r="A129" s="39" t="s">
        <v>324</v>
      </c>
      <c r="B129" s="52" t="s">
        <v>20</v>
      </c>
      <c r="C129" s="22" t="s">
        <v>524</v>
      </c>
      <c r="D129" s="39"/>
      <c r="E129" s="146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13" customFormat="1" ht="72.75" thickBot="1" x14ac:dyDescent="0.3">
      <c r="A130" s="39" t="s">
        <v>325</v>
      </c>
      <c r="B130" s="52" t="s">
        <v>22</v>
      </c>
      <c r="C130" s="22"/>
      <c r="D130" s="39"/>
      <c r="E130" s="146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10" customFormat="1" ht="57" customHeight="1" x14ac:dyDescent="0.25">
      <c r="A131" s="37"/>
      <c r="B131" s="140"/>
      <c r="C131" s="141"/>
      <c r="D131" s="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10" customFormat="1" ht="56.25" customHeight="1" x14ac:dyDescent="0.25">
      <c r="A132" s="180"/>
      <c r="B132" s="180"/>
      <c r="C132" s="180"/>
      <c r="D132" s="36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10" customFormat="1" ht="18.75" customHeight="1" x14ac:dyDescent="0.25">
      <c r="A133" s="3"/>
      <c r="B133" s="114"/>
      <c r="C133" s="8"/>
      <c r="D133" s="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6384" s="10" customFormat="1" x14ac:dyDescent="0.25">
      <c r="A134" s="3"/>
      <c r="B134" s="114"/>
      <c r="C134" s="8"/>
      <c r="D134" s="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6384" x14ac:dyDescent="0.25"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 x14ac:dyDescent="0.25"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6384" x14ac:dyDescent="0.25"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6384" x14ac:dyDescent="0.25"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6384" x14ac:dyDescent="0.25"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</sheetData>
  <mergeCells count="6">
    <mergeCell ref="E4:E5"/>
    <mergeCell ref="A132:C132"/>
    <mergeCell ref="A4:A5"/>
    <mergeCell ref="D4:D5"/>
    <mergeCell ref="C4:C5"/>
    <mergeCell ref="B4:B5"/>
  </mergeCells>
  <pageMargins left="0.70866141732283472" right="0.70866141732283472" top="0.74803149606299213" bottom="0.74803149606299213" header="0.31496062992125984" footer="0.31496062992125984"/>
  <pageSetup paperSize="8" scale="43" fitToHeight="0" orientation="landscape" cellComments="asDisplayed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"/>
  <sheetViews>
    <sheetView workbookViewId="0">
      <selection activeCell="C1" sqref="C1"/>
    </sheetView>
  </sheetViews>
  <sheetFormatPr defaultRowHeight="15" x14ac:dyDescent="0.25"/>
  <cols>
    <col min="1" max="1" width="7.42578125" style="7" customWidth="1"/>
    <col min="2" max="2" width="37" style="8" customWidth="1"/>
    <col min="3" max="3" width="48.28515625" style="133" customWidth="1"/>
    <col min="4" max="4" width="16.42578125" style="9" customWidth="1"/>
    <col min="5" max="5" width="50.5703125" customWidth="1"/>
  </cols>
  <sheetData>
    <row r="1" spans="1:5" ht="18" x14ac:dyDescent="0.25">
      <c r="A1" s="4"/>
      <c r="B1" s="113" t="s">
        <v>521</v>
      </c>
      <c r="C1" s="145">
        <v>43264</v>
      </c>
      <c r="D1" s="3"/>
      <c r="E1" s="7"/>
    </row>
    <row r="2" spans="1:5" ht="18" x14ac:dyDescent="0.25">
      <c r="A2" s="5"/>
      <c r="B2" s="113" t="s">
        <v>522</v>
      </c>
      <c r="C2" s="21"/>
      <c r="D2" s="3"/>
      <c r="E2" s="7"/>
    </row>
    <row r="3" spans="1:5" ht="18.75" thickBot="1" x14ac:dyDescent="0.3">
      <c r="A3" s="2"/>
      <c r="B3" s="113"/>
      <c r="C3" s="21"/>
      <c r="D3" s="3"/>
      <c r="E3" s="7"/>
    </row>
    <row r="4" spans="1:5" ht="15" customHeight="1" x14ac:dyDescent="0.25">
      <c r="A4" s="181" t="s">
        <v>386</v>
      </c>
      <c r="B4" s="181" t="s">
        <v>147</v>
      </c>
      <c r="C4" s="181" t="s">
        <v>148</v>
      </c>
      <c r="D4" s="183" t="s">
        <v>24</v>
      </c>
      <c r="E4" s="183" t="s">
        <v>466</v>
      </c>
    </row>
    <row r="5" spans="1:5" ht="30.75" customHeight="1" thickBot="1" x14ac:dyDescent="0.3">
      <c r="A5" s="182"/>
      <c r="B5" s="182"/>
      <c r="C5" s="182"/>
      <c r="D5" s="184"/>
      <c r="E5" s="184"/>
    </row>
    <row r="6" spans="1:5" ht="23.25" x14ac:dyDescent="0.25">
      <c r="A6" s="83" t="s">
        <v>225</v>
      </c>
      <c r="B6" s="84"/>
      <c r="C6" s="85"/>
      <c r="D6" s="87"/>
      <c r="E6" s="88"/>
    </row>
    <row r="7" spans="1:5" ht="18" x14ac:dyDescent="0.25">
      <c r="A7" s="72" t="s">
        <v>326</v>
      </c>
      <c r="B7" s="73" t="s">
        <v>80</v>
      </c>
      <c r="C7" s="74"/>
      <c r="D7" s="75"/>
      <c r="E7" s="77" t="s">
        <v>101</v>
      </c>
    </row>
    <row r="8" spans="1:5" ht="42.75" x14ac:dyDescent="0.25">
      <c r="A8" s="39" t="s">
        <v>327</v>
      </c>
      <c r="B8" s="35" t="s">
        <v>118</v>
      </c>
      <c r="C8" s="26" t="s">
        <v>119</v>
      </c>
      <c r="D8" s="40"/>
      <c r="E8" s="121" t="s">
        <v>171</v>
      </c>
    </row>
    <row r="9" spans="1:5" ht="85.5" x14ac:dyDescent="0.25">
      <c r="A9" s="39" t="s">
        <v>328</v>
      </c>
      <c r="B9" s="35" t="s">
        <v>81</v>
      </c>
      <c r="C9" s="26" t="s">
        <v>387</v>
      </c>
      <c r="D9" s="40"/>
      <c r="E9" s="48" t="s">
        <v>467</v>
      </c>
    </row>
    <row r="10" spans="1:5" ht="242.25" x14ac:dyDescent="0.25">
      <c r="A10" s="39" t="s">
        <v>329</v>
      </c>
      <c r="B10" s="35" t="s">
        <v>388</v>
      </c>
      <c r="C10" s="26" t="s">
        <v>389</v>
      </c>
      <c r="D10" s="40"/>
      <c r="E10" s="48" t="s">
        <v>50</v>
      </c>
    </row>
    <row r="11" spans="1:5" ht="142.5" x14ac:dyDescent="0.25">
      <c r="A11" s="72" t="s">
        <v>330</v>
      </c>
      <c r="B11" s="35" t="s">
        <v>103</v>
      </c>
      <c r="C11" s="25" t="s">
        <v>500</v>
      </c>
      <c r="D11" s="40"/>
      <c r="E11" s="46" t="s">
        <v>51</v>
      </c>
    </row>
    <row r="12" spans="1:5" ht="99.75" x14ac:dyDescent="0.25">
      <c r="A12" s="72" t="s">
        <v>331</v>
      </c>
      <c r="B12" s="35" t="s">
        <v>390</v>
      </c>
      <c r="C12" s="26" t="s">
        <v>392</v>
      </c>
      <c r="D12" s="40"/>
      <c r="E12" s="48" t="s">
        <v>511</v>
      </c>
    </row>
    <row r="13" spans="1:5" ht="199.5" x14ac:dyDescent="0.25">
      <c r="A13" s="72" t="s">
        <v>332</v>
      </c>
      <c r="B13" s="35" t="s">
        <v>391</v>
      </c>
      <c r="C13" s="26"/>
      <c r="D13" s="40"/>
      <c r="E13" s="48" t="s">
        <v>52</v>
      </c>
    </row>
    <row r="14" spans="1:5" ht="36" x14ac:dyDescent="0.25">
      <c r="A14" s="72" t="s">
        <v>333</v>
      </c>
      <c r="B14" s="52" t="s">
        <v>82</v>
      </c>
      <c r="C14" s="26" t="s">
        <v>393</v>
      </c>
      <c r="D14" s="40" t="s">
        <v>0</v>
      </c>
      <c r="E14" s="49">
        <v>2542</v>
      </c>
    </row>
    <row r="15" spans="1:5" ht="72" x14ac:dyDescent="0.25">
      <c r="A15" s="72" t="s">
        <v>334</v>
      </c>
      <c r="B15" s="35" t="s">
        <v>83</v>
      </c>
      <c r="C15" s="26" t="s">
        <v>394</v>
      </c>
      <c r="D15" s="40" t="s">
        <v>0</v>
      </c>
      <c r="E15" s="46">
        <v>995.84</v>
      </c>
    </row>
    <row r="16" spans="1:5" ht="54" x14ac:dyDescent="0.25">
      <c r="A16" s="72" t="s">
        <v>335</v>
      </c>
      <c r="B16" s="35" t="s">
        <v>395</v>
      </c>
      <c r="C16" s="26" t="s">
        <v>396</v>
      </c>
      <c r="D16" s="40" t="s">
        <v>2</v>
      </c>
      <c r="E16" s="46" t="s">
        <v>53</v>
      </c>
    </row>
    <row r="17" spans="1:5" ht="28.5" x14ac:dyDescent="0.25">
      <c r="A17" s="72" t="s">
        <v>336</v>
      </c>
      <c r="B17" s="52" t="s">
        <v>104</v>
      </c>
      <c r="C17" s="22" t="s">
        <v>180</v>
      </c>
      <c r="D17" s="40"/>
      <c r="E17" s="46" t="s">
        <v>54</v>
      </c>
    </row>
    <row r="18" spans="1:5" ht="18" x14ac:dyDescent="0.25">
      <c r="A18" s="72" t="s">
        <v>337</v>
      </c>
      <c r="B18" s="52" t="s">
        <v>84</v>
      </c>
      <c r="C18" s="22" t="s">
        <v>141</v>
      </c>
      <c r="D18" s="40"/>
      <c r="E18" s="46" t="s">
        <v>55</v>
      </c>
    </row>
    <row r="19" spans="1:5" ht="57" x14ac:dyDescent="0.25">
      <c r="A19" s="72" t="s">
        <v>338</v>
      </c>
      <c r="B19" s="53" t="s">
        <v>105</v>
      </c>
      <c r="C19" s="26" t="s">
        <v>397</v>
      </c>
      <c r="D19" s="40" t="s">
        <v>2</v>
      </c>
      <c r="E19" s="48" t="s">
        <v>468</v>
      </c>
    </row>
    <row r="20" spans="1:5" ht="54" x14ac:dyDescent="0.25">
      <c r="A20" s="72" t="s">
        <v>339</v>
      </c>
      <c r="B20" s="35" t="s">
        <v>85</v>
      </c>
      <c r="C20" s="26"/>
      <c r="D20" s="28" t="s">
        <v>23</v>
      </c>
      <c r="E20" s="46"/>
    </row>
    <row r="21" spans="1:5" ht="23.25" x14ac:dyDescent="0.25">
      <c r="A21" s="83" t="s">
        <v>224</v>
      </c>
      <c r="B21" s="84"/>
      <c r="C21" s="85"/>
      <c r="D21" s="87"/>
      <c r="E21" s="88"/>
    </row>
    <row r="22" spans="1:5" ht="36" x14ac:dyDescent="0.25">
      <c r="A22" s="39" t="s">
        <v>230</v>
      </c>
      <c r="B22" s="35" t="s">
        <v>175</v>
      </c>
      <c r="C22" s="26" t="s">
        <v>86</v>
      </c>
      <c r="D22" s="40" t="s">
        <v>186</v>
      </c>
      <c r="E22" s="46">
        <v>0</v>
      </c>
    </row>
    <row r="23" spans="1:5" ht="54" x14ac:dyDescent="0.25">
      <c r="A23" s="40" t="s">
        <v>231</v>
      </c>
      <c r="B23" s="35" t="s">
        <v>398</v>
      </c>
      <c r="C23" s="26"/>
      <c r="D23" s="40" t="s">
        <v>7</v>
      </c>
      <c r="E23" s="46">
        <v>2</v>
      </c>
    </row>
    <row r="24" spans="1:5" ht="54" x14ac:dyDescent="0.25">
      <c r="A24" s="39" t="s">
        <v>232</v>
      </c>
      <c r="B24" s="35" t="s">
        <v>399</v>
      </c>
      <c r="C24" s="26" t="s">
        <v>87</v>
      </c>
      <c r="D24" s="40" t="s">
        <v>8</v>
      </c>
      <c r="E24" s="46" t="s">
        <v>56</v>
      </c>
    </row>
    <row r="25" spans="1:5" ht="54" x14ac:dyDescent="0.25">
      <c r="A25" s="39" t="s">
        <v>233</v>
      </c>
      <c r="B25" s="53" t="s">
        <v>400</v>
      </c>
      <c r="C25" s="22" t="s">
        <v>176</v>
      </c>
      <c r="D25" s="40" t="s">
        <v>402</v>
      </c>
      <c r="E25" s="46" t="s">
        <v>469</v>
      </c>
    </row>
    <row r="26" spans="1:5" ht="36" x14ac:dyDescent="0.25">
      <c r="A26" s="39" t="s">
        <v>234</v>
      </c>
      <c r="B26" s="53" t="s">
        <v>401</v>
      </c>
      <c r="C26" s="22" t="s">
        <v>403</v>
      </c>
      <c r="D26" s="40" t="s">
        <v>178</v>
      </c>
      <c r="E26" s="46" t="s">
        <v>470</v>
      </c>
    </row>
    <row r="27" spans="1:5" ht="18" x14ac:dyDescent="0.25">
      <c r="A27" s="39" t="s">
        <v>235</v>
      </c>
      <c r="B27" s="53" t="s">
        <v>404</v>
      </c>
      <c r="C27" s="22" t="s">
        <v>142</v>
      </c>
      <c r="D27" s="40" t="s">
        <v>1</v>
      </c>
      <c r="E27" s="46">
        <v>1726</v>
      </c>
    </row>
    <row r="28" spans="1:5" ht="36" x14ac:dyDescent="0.25">
      <c r="A28" s="39" t="s">
        <v>236</v>
      </c>
      <c r="B28" s="53" t="s">
        <v>405</v>
      </c>
      <c r="C28" s="22" t="s">
        <v>177</v>
      </c>
      <c r="D28" s="40" t="s">
        <v>1</v>
      </c>
      <c r="E28" s="46" t="s">
        <v>51</v>
      </c>
    </row>
    <row r="29" spans="1:5" ht="42.75" x14ac:dyDescent="0.25">
      <c r="A29" s="39" t="s">
        <v>237</v>
      </c>
      <c r="B29" s="35" t="s">
        <v>406</v>
      </c>
      <c r="C29" s="26" t="s">
        <v>407</v>
      </c>
      <c r="D29" s="28" t="s">
        <v>179</v>
      </c>
      <c r="E29" s="46">
        <v>0</v>
      </c>
    </row>
    <row r="30" spans="1:5" ht="54" x14ac:dyDescent="0.25">
      <c r="A30" s="39" t="s">
        <v>238</v>
      </c>
      <c r="B30" s="35" t="s">
        <v>143</v>
      </c>
      <c r="C30" s="22" t="s">
        <v>145</v>
      </c>
      <c r="D30" s="28" t="s">
        <v>1</v>
      </c>
      <c r="E30" s="46">
        <f>2362*9.5</f>
        <v>22439</v>
      </c>
    </row>
    <row r="31" spans="1:5" ht="36" x14ac:dyDescent="0.25">
      <c r="A31" s="39" t="s">
        <v>239</v>
      </c>
      <c r="B31" s="35" t="s">
        <v>144</v>
      </c>
      <c r="C31" s="22" t="s">
        <v>411</v>
      </c>
      <c r="D31" s="40" t="s">
        <v>1</v>
      </c>
      <c r="E31" s="46">
        <f>180*9.5</f>
        <v>1710</v>
      </c>
    </row>
    <row r="32" spans="1:5" ht="57" x14ac:dyDescent="0.25">
      <c r="A32" s="39" t="s">
        <v>240</v>
      </c>
      <c r="B32" s="35" t="s">
        <v>408</v>
      </c>
      <c r="C32" s="25" t="s">
        <v>409</v>
      </c>
      <c r="D32" s="40" t="s">
        <v>120</v>
      </c>
      <c r="E32" s="46" t="s">
        <v>471</v>
      </c>
    </row>
    <row r="33" spans="1:5" ht="36" x14ac:dyDescent="0.25">
      <c r="A33" s="39" t="s">
        <v>241</v>
      </c>
      <c r="B33" s="53" t="s">
        <v>412</v>
      </c>
      <c r="C33" s="25" t="s">
        <v>340</v>
      </c>
      <c r="D33" s="40" t="s">
        <v>0</v>
      </c>
      <c r="E33" s="46"/>
    </row>
    <row r="34" spans="1:5" ht="36" x14ac:dyDescent="0.25">
      <c r="A34" s="39" t="s">
        <v>242</v>
      </c>
      <c r="B34" s="53" t="s">
        <v>413</v>
      </c>
      <c r="C34" s="25" t="s">
        <v>181</v>
      </c>
      <c r="D34" s="40" t="s">
        <v>0</v>
      </c>
      <c r="E34" s="46"/>
    </row>
    <row r="35" spans="1:5" ht="28.5" x14ac:dyDescent="0.25">
      <c r="A35" s="39" t="s">
        <v>243</v>
      </c>
      <c r="B35" s="35" t="s">
        <v>410</v>
      </c>
      <c r="C35" s="22" t="s">
        <v>183</v>
      </c>
      <c r="D35" s="40" t="s">
        <v>0</v>
      </c>
      <c r="E35" s="122">
        <v>4196</v>
      </c>
    </row>
    <row r="36" spans="1:5" ht="57" x14ac:dyDescent="0.25">
      <c r="A36" s="39" t="s">
        <v>244</v>
      </c>
      <c r="B36" s="35" t="s">
        <v>182</v>
      </c>
      <c r="C36" s="26" t="s">
        <v>184</v>
      </c>
      <c r="D36" s="40" t="s">
        <v>0</v>
      </c>
      <c r="E36" s="48" t="s">
        <v>472</v>
      </c>
    </row>
    <row r="37" spans="1:5" ht="36" x14ac:dyDescent="0.25">
      <c r="A37" s="39" t="s">
        <v>245</v>
      </c>
      <c r="B37" s="52" t="s">
        <v>4</v>
      </c>
      <c r="C37" s="22"/>
      <c r="D37" s="39" t="s">
        <v>0</v>
      </c>
      <c r="E37" s="49">
        <v>1009</v>
      </c>
    </row>
    <row r="38" spans="1:5" ht="18" x14ac:dyDescent="0.25">
      <c r="A38" s="39" t="s">
        <v>246</v>
      </c>
      <c r="B38" s="52" t="s">
        <v>5</v>
      </c>
      <c r="C38" s="22"/>
      <c r="D38" s="39" t="s">
        <v>0</v>
      </c>
      <c r="E38" s="46">
        <v>532</v>
      </c>
    </row>
    <row r="39" spans="1:5" ht="36" x14ac:dyDescent="0.25">
      <c r="A39" s="39" t="s">
        <v>247</v>
      </c>
      <c r="B39" s="56" t="s">
        <v>146</v>
      </c>
      <c r="C39" s="23"/>
      <c r="D39" s="42" t="s">
        <v>114</v>
      </c>
      <c r="E39" s="61">
        <v>605996.43000000005</v>
      </c>
    </row>
    <row r="40" spans="1:5" ht="36" x14ac:dyDescent="0.25">
      <c r="A40" s="39" t="s">
        <v>248</v>
      </c>
      <c r="B40" s="56" t="s">
        <v>501</v>
      </c>
      <c r="C40" s="22" t="s">
        <v>140</v>
      </c>
      <c r="D40" s="39" t="s">
        <v>3</v>
      </c>
      <c r="E40" s="61">
        <v>151408.31</v>
      </c>
    </row>
    <row r="41" spans="1:5" ht="18" x14ac:dyDescent="0.25">
      <c r="A41" s="39" t="s">
        <v>249</v>
      </c>
      <c r="B41" s="53" t="s">
        <v>185</v>
      </c>
      <c r="C41" s="24"/>
      <c r="D41" s="39" t="s">
        <v>3</v>
      </c>
      <c r="E41" s="46"/>
    </row>
    <row r="42" spans="1:5" ht="54" x14ac:dyDescent="0.25">
      <c r="A42" s="39" t="s">
        <v>250</v>
      </c>
      <c r="B42" s="53" t="s">
        <v>414</v>
      </c>
      <c r="C42" s="78"/>
      <c r="D42" s="39" t="s">
        <v>7</v>
      </c>
      <c r="E42" s="61">
        <v>75502.8</v>
      </c>
    </row>
    <row r="43" spans="1:5" ht="54" x14ac:dyDescent="0.25">
      <c r="A43" s="39" t="s">
        <v>251</v>
      </c>
      <c r="B43" s="35" t="s">
        <v>415</v>
      </c>
      <c r="C43" s="25" t="s">
        <v>188</v>
      </c>
      <c r="D43" s="43" t="s">
        <v>187</v>
      </c>
      <c r="E43" s="123" t="s">
        <v>473</v>
      </c>
    </row>
    <row r="44" spans="1:5" ht="72" x14ac:dyDescent="0.25">
      <c r="A44" s="39" t="s">
        <v>252</v>
      </c>
      <c r="B44" s="52" t="s">
        <v>106</v>
      </c>
      <c r="C44" s="29"/>
      <c r="D44" s="39"/>
      <c r="E44" s="124" t="s">
        <v>474</v>
      </c>
    </row>
    <row r="45" spans="1:5" ht="72" x14ac:dyDescent="0.25">
      <c r="A45" s="39" t="s">
        <v>253</v>
      </c>
      <c r="B45" s="52" t="s">
        <v>416</v>
      </c>
      <c r="C45" s="26" t="s">
        <v>417</v>
      </c>
      <c r="D45" s="39"/>
      <c r="E45" s="123" t="s">
        <v>475</v>
      </c>
    </row>
    <row r="46" spans="1:5" ht="54" x14ac:dyDescent="0.25">
      <c r="A46" s="39" t="s">
        <v>254</v>
      </c>
      <c r="B46" s="52" t="s">
        <v>26</v>
      </c>
      <c r="C46" s="22"/>
      <c r="D46" s="39" t="s">
        <v>1</v>
      </c>
      <c r="E46" s="46"/>
    </row>
    <row r="47" spans="1:5" ht="72" x14ac:dyDescent="0.25">
      <c r="A47" s="39" t="s">
        <v>255</v>
      </c>
      <c r="B47" s="52" t="s">
        <v>27</v>
      </c>
      <c r="C47" s="19"/>
      <c r="D47" s="40" t="s">
        <v>1</v>
      </c>
      <c r="E47" s="46"/>
    </row>
    <row r="48" spans="1:5" ht="42.75" x14ac:dyDescent="0.25">
      <c r="A48" s="39" t="s">
        <v>256</v>
      </c>
      <c r="B48" s="52" t="s">
        <v>6</v>
      </c>
      <c r="C48" s="26" t="s">
        <v>189</v>
      </c>
      <c r="D48" s="40" t="s">
        <v>7</v>
      </c>
      <c r="E48" s="46"/>
    </row>
    <row r="49" spans="1:5" ht="108" x14ac:dyDescent="0.25">
      <c r="A49" s="39" t="s">
        <v>257</v>
      </c>
      <c r="B49" s="35" t="s">
        <v>418</v>
      </c>
      <c r="C49" s="26" t="s">
        <v>419</v>
      </c>
      <c r="D49" s="39" t="s">
        <v>7</v>
      </c>
      <c r="E49" s="46"/>
    </row>
    <row r="50" spans="1:5" ht="23.25" x14ac:dyDescent="0.25">
      <c r="A50" s="83" t="s">
        <v>223</v>
      </c>
      <c r="B50" s="84"/>
      <c r="C50" s="85"/>
      <c r="D50" s="87"/>
      <c r="E50" s="89"/>
    </row>
    <row r="51" spans="1:5" ht="57" x14ac:dyDescent="0.25">
      <c r="A51" s="39" t="s">
        <v>430</v>
      </c>
      <c r="B51" s="52" t="s">
        <v>420</v>
      </c>
      <c r="C51" s="26" t="s">
        <v>421</v>
      </c>
      <c r="D51" s="28" t="s">
        <v>190</v>
      </c>
      <c r="E51" s="48" t="s">
        <v>476</v>
      </c>
    </row>
    <row r="52" spans="1:5" ht="99.75" x14ac:dyDescent="0.25">
      <c r="A52" s="39" t="s">
        <v>258</v>
      </c>
      <c r="B52" s="52" t="s">
        <v>151</v>
      </c>
      <c r="C52" s="26" t="s">
        <v>422</v>
      </c>
      <c r="D52" s="28" t="s">
        <v>191</v>
      </c>
      <c r="E52" s="125" t="s">
        <v>477</v>
      </c>
    </row>
    <row r="53" spans="1:5" ht="90" x14ac:dyDescent="0.25">
      <c r="A53" s="39" t="s">
        <v>259</v>
      </c>
      <c r="B53" s="52" t="s">
        <v>149</v>
      </c>
      <c r="C53" s="26" t="s">
        <v>423</v>
      </c>
      <c r="D53" s="40"/>
      <c r="E53" s="46"/>
    </row>
    <row r="54" spans="1:5" ht="57" x14ac:dyDescent="0.25">
      <c r="A54" s="39" t="s">
        <v>260</v>
      </c>
      <c r="B54" s="56" t="s">
        <v>150</v>
      </c>
      <c r="C54" s="22" t="s">
        <v>424</v>
      </c>
      <c r="D54" s="19"/>
      <c r="E54" s="46"/>
    </row>
    <row r="55" spans="1:5" ht="54" x14ac:dyDescent="0.25">
      <c r="A55" s="39" t="s">
        <v>261</v>
      </c>
      <c r="B55" s="56" t="s">
        <v>425</v>
      </c>
      <c r="C55" s="26" t="s">
        <v>426</v>
      </c>
      <c r="D55" s="42" t="s">
        <v>2</v>
      </c>
      <c r="E55" s="126">
        <v>1</v>
      </c>
    </row>
    <row r="56" spans="1:5" ht="72" x14ac:dyDescent="0.25">
      <c r="A56" s="39" t="s">
        <v>262</v>
      </c>
      <c r="B56" s="56" t="s">
        <v>428</v>
      </c>
      <c r="C56" s="26" t="s">
        <v>427</v>
      </c>
      <c r="D56" s="39" t="s">
        <v>192</v>
      </c>
      <c r="E56" s="48" t="s">
        <v>57</v>
      </c>
    </row>
    <row r="57" spans="1:5" ht="23.25" x14ac:dyDescent="0.25">
      <c r="A57" s="83" t="s">
        <v>222</v>
      </c>
      <c r="B57" s="84"/>
      <c r="C57" s="85"/>
      <c r="D57" s="87"/>
      <c r="E57" s="88"/>
    </row>
    <row r="58" spans="1:5" ht="54" x14ac:dyDescent="0.25">
      <c r="A58" s="39" t="s">
        <v>263</v>
      </c>
      <c r="B58" s="56" t="s">
        <v>429</v>
      </c>
      <c r="C58" s="22" t="s">
        <v>152</v>
      </c>
      <c r="D58" s="39" t="s">
        <v>0</v>
      </c>
      <c r="E58" s="46">
        <f>2520-2350</f>
        <v>170</v>
      </c>
    </row>
    <row r="59" spans="1:5" ht="105" x14ac:dyDescent="0.25">
      <c r="A59" s="39">
        <v>50</v>
      </c>
      <c r="B59" s="53" t="s">
        <v>431</v>
      </c>
      <c r="C59" s="115" t="s">
        <v>194</v>
      </c>
      <c r="D59" s="39" t="s">
        <v>193</v>
      </c>
      <c r="E59" s="125" t="s">
        <v>492</v>
      </c>
    </row>
    <row r="60" spans="1:5" ht="54" x14ac:dyDescent="0.25">
      <c r="A60" s="39" t="s">
        <v>264</v>
      </c>
      <c r="B60" s="52" t="s">
        <v>502</v>
      </c>
      <c r="C60" s="26" t="s">
        <v>432</v>
      </c>
      <c r="D60" s="39" t="s">
        <v>195</v>
      </c>
      <c r="E60" s="48">
        <v>5.8109999999999999</v>
      </c>
    </row>
    <row r="61" spans="1:5" ht="54" x14ac:dyDescent="0.25">
      <c r="A61" s="39" t="s">
        <v>265</v>
      </c>
      <c r="B61" s="53" t="s">
        <v>503</v>
      </c>
      <c r="C61" s="26" t="s">
        <v>433</v>
      </c>
      <c r="D61" s="39" t="s">
        <v>195</v>
      </c>
      <c r="E61" s="48">
        <v>5.56</v>
      </c>
    </row>
    <row r="62" spans="1:5" ht="54" x14ac:dyDescent="0.25">
      <c r="A62" s="39" t="s">
        <v>266</v>
      </c>
      <c r="B62" s="139" t="s">
        <v>504</v>
      </c>
      <c r="C62" s="22" t="s">
        <v>434</v>
      </c>
      <c r="D62" s="79" t="s">
        <v>114</v>
      </c>
      <c r="E62" s="48"/>
    </row>
    <row r="63" spans="1:5" ht="114" x14ac:dyDescent="0.25">
      <c r="A63" s="39" t="s">
        <v>267</v>
      </c>
      <c r="B63" s="35" t="s">
        <v>196</v>
      </c>
      <c r="C63" s="26" t="s">
        <v>436</v>
      </c>
      <c r="D63" s="28" t="s">
        <v>197</v>
      </c>
      <c r="E63" s="48" t="s">
        <v>58</v>
      </c>
    </row>
    <row r="64" spans="1:5" ht="57" x14ac:dyDescent="0.25">
      <c r="A64" s="39" t="s">
        <v>268</v>
      </c>
      <c r="B64" s="53" t="s">
        <v>200</v>
      </c>
      <c r="C64" s="117" t="s">
        <v>435</v>
      </c>
      <c r="D64" s="28" t="s">
        <v>197</v>
      </c>
      <c r="E64" s="48" t="s">
        <v>478</v>
      </c>
    </row>
    <row r="65" spans="1:5" ht="57" x14ac:dyDescent="0.25">
      <c r="A65" s="39" t="s">
        <v>269</v>
      </c>
      <c r="B65" s="35" t="s">
        <v>201</v>
      </c>
      <c r="C65" s="116" t="s">
        <v>435</v>
      </c>
      <c r="D65" s="28" t="s">
        <v>197</v>
      </c>
      <c r="E65" s="48" t="s">
        <v>479</v>
      </c>
    </row>
    <row r="66" spans="1:5" ht="54" x14ac:dyDescent="0.25">
      <c r="A66" s="39" t="s">
        <v>270</v>
      </c>
      <c r="B66" s="52" t="s">
        <v>505</v>
      </c>
      <c r="C66" s="25" t="s">
        <v>437</v>
      </c>
      <c r="D66" s="28" t="s">
        <v>465</v>
      </c>
      <c r="E66" s="48"/>
    </row>
    <row r="67" spans="1:5" ht="36" x14ac:dyDescent="0.25">
      <c r="A67" s="39" t="s">
        <v>271</v>
      </c>
      <c r="B67" s="53" t="s">
        <v>198</v>
      </c>
      <c r="C67" s="117" t="s">
        <v>438</v>
      </c>
      <c r="D67" s="28" t="s">
        <v>465</v>
      </c>
      <c r="E67" s="48"/>
    </row>
    <row r="68" spans="1:5" ht="54" x14ac:dyDescent="0.25">
      <c r="A68" s="39" t="s">
        <v>272</v>
      </c>
      <c r="B68" s="35" t="s">
        <v>199</v>
      </c>
      <c r="C68" s="116" t="s">
        <v>438</v>
      </c>
      <c r="D68" s="28" t="s">
        <v>465</v>
      </c>
      <c r="E68" s="48"/>
    </row>
    <row r="69" spans="1:5" ht="45" x14ac:dyDescent="0.25">
      <c r="A69" s="39">
        <v>60</v>
      </c>
      <c r="B69" s="53" t="s">
        <v>439</v>
      </c>
      <c r="C69" s="115" t="s">
        <v>440</v>
      </c>
      <c r="D69" s="23" t="s">
        <v>173</v>
      </c>
      <c r="E69" s="48"/>
    </row>
    <row r="70" spans="1:5" ht="36" x14ac:dyDescent="0.25">
      <c r="A70" s="39">
        <v>61</v>
      </c>
      <c r="B70" s="56" t="s">
        <v>506</v>
      </c>
      <c r="C70" s="115" t="s">
        <v>441</v>
      </c>
      <c r="D70" s="41" t="s">
        <v>172</v>
      </c>
      <c r="E70" s="48"/>
    </row>
    <row r="71" spans="1:5" ht="60" x14ac:dyDescent="0.25">
      <c r="A71" s="39" t="s">
        <v>273</v>
      </c>
      <c r="B71" s="35" t="s">
        <v>442</v>
      </c>
      <c r="C71" s="81" t="s">
        <v>443</v>
      </c>
      <c r="D71" s="40"/>
      <c r="E71" s="48"/>
    </row>
    <row r="72" spans="1:5" ht="60" x14ac:dyDescent="0.25">
      <c r="A72" s="39" t="s">
        <v>274</v>
      </c>
      <c r="B72" s="53" t="s">
        <v>507</v>
      </c>
      <c r="C72" s="115" t="s">
        <v>444</v>
      </c>
      <c r="D72" s="41"/>
      <c r="E72" s="48"/>
    </row>
    <row r="73" spans="1:5" ht="105" x14ac:dyDescent="0.25">
      <c r="A73" s="39" t="s">
        <v>275</v>
      </c>
      <c r="B73" s="35" t="s">
        <v>508</v>
      </c>
      <c r="C73" s="118" t="s">
        <v>445</v>
      </c>
      <c r="D73" s="40" t="s">
        <v>174</v>
      </c>
      <c r="E73" s="48"/>
    </row>
    <row r="74" spans="1:5" ht="54" x14ac:dyDescent="0.25">
      <c r="A74" s="39" t="s">
        <v>276</v>
      </c>
      <c r="B74" s="35" t="s">
        <v>509</v>
      </c>
      <c r="C74" s="35" t="s">
        <v>493</v>
      </c>
      <c r="D74" s="40" t="s">
        <v>2</v>
      </c>
      <c r="E74" s="48"/>
    </row>
    <row r="75" spans="1:5" ht="72" x14ac:dyDescent="0.25">
      <c r="A75" s="39" t="s">
        <v>277</v>
      </c>
      <c r="B75" s="52" t="s">
        <v>510</v>
      </c>
      <c r="C75" s="81" t="s">
        <v>446</v>
      </c>
      <c r="D75" s="80" t="s">
        <v>2</v>
      </c>
      <c r="E75" s="48"/>
    </row>
    <row r="76" spans="1:5" ht="54" x14ac:dyDescent="0.25">
      <c r="A76" s="39" t="s">
        <v>278</v>
      </c>
      <c r="B76" s="52" t="s">
        <v>170</v>
      </c>
      <c r="C76" s="81" t="s">
        <v>447</v>
      </c>
      <c r="D76" s="80" t="s">
        <v>2</v>
      </c>
      <c r="E76" s="48"/>
    </row>
    <row r="77" spans="1:5" ht="72" x14ac:dyDescent="0.25">
      <c r="A77" s="39" t="s">
        <v>279</v>
      </c>
      <c r="B77" s="52" t="s">
        <v>520</v>
      </c>
      <c r="C77" s="81"/>
      <c r="D77" s="54" t="s">
        <v>519</v>
      </c>
      <c r="E77" s="48"/>
    </row>
    <row r="78" spans="1:5" ht="23.25" x14ac:dyDescent="0.25">
      <c r="A78" s="83" t="s">
        <v>203</v>
      </c>
      <c r="B78" s="84"/>
      <c r="C78" s="85"/>
      <c r="D78" s="87"/>
      <c r="E78" s="88"/>
    </row>
    <row r="79" spans="1:5" ht="72" x14ac:dyDescent="0.25">
      <c r="A79" s="39" t="s">
        <v>280</v>
      </c>
      <c r="B79" s="35" t="s">
        <v>204</v>
      </c>
      <c r="C79" s="119" t="s">
        <v>227</v>
      </c>
      <c r="D79" s="44" t="s">
        <v>114</v>
      </c>
      <c r="E79" s="128">
        <v>15357000</v>
      </c>
    </row>
    <row r="80" spans="1:5" ht="54" x14ac:dyDescent="0.25">
      <c r="A80" s="39" t="s">
        <v>281</v>
      </c>
      <c r="B80" s="53" t="s">
        <v>229</v>
      </c>
      <c r="C80" s="26" t="s">
        <v>202</v>
      </c>
      <c r="D80" s="44" t="s">
        <v>114</v>
      </c>
      <c r="E80" s="128">
        <v>99584195</v>
      </c>
    </row>
    <row r="81" spans="1:5" ht="114" x14ac:dyDescent="0.25">
      <c r="A81" s="39" t="s">
        <v>282</v>
      </c>
      <c r="B81" s="52" t="s">
        <v>228</v>
      </c>
      <c r="C81" s="26" t="s">
        <v>448</v>
      </c>
      <c r="D81" s="39" t="s">
        <v>2</v>
      </c>
      <c r="E81" s="48" t="s">
        <v>480</v>
      </c>
    </row>
    <row r="82" spans="1:5" ht="36" x14ac:dyDescent="0.25">
      <c r="A82" s="39" t="s">
        <v>283</v>
      </c>
      <c r="B82" s="56" t="s">
        <v>153</v>
      </c>
      <c r="C82" s="26" t="s">
        <v>227</v>
      </c>
      <c r="D82" s="44" t="s">
        <v>114</v>
      </c>
      <c r="E82" s="48" t="s">
        <v>481</v>
      </c>
    </row>
    <row r="83" spans="1:5" ht="72" x14ac:dyDescent="0.25">
      <c r="A83" s="39" t="s">
        <v>284</v>
      </c>
      <c r="B83" s="52" t="s">
        <v>25</v>
      </c>
      <c r="C83" s="82"/>
      <c r="D83" s="39" t="s">
        <v>108</v>
      </c>
      <c r="E83" s="127" t="s">
        <v>482</v>
      </c>
    </row>
    <row r="84" spans="1:5" ht="72" x14ac:dyDescent="0.25">
      <c r="A84" s="39" t="s">
        <v>285</v>
      </c>
      <c r="B84" s="53" t="s">
        <v>205</v>
      </c>
      <c r="C84" s="59" t="s">
        <v>227</v>
      </c>
      <c r="D84" s="44" t="s">
        <v>114</v>
      </c>
      <c r="E84" s="128">
        <v>99584195</v>
      </c>
    </row>
    <row r="85" spans="1:5" ht="54" x14ac:dyDescent="0.25">
      <c r="A85" s="39" t="s">
        <v>286</v>
      </c>
      <c r="B85" s="56" t="s">
        <v>206</v>
      </c>
      <c r="C85" s="26" t="s">
        <v>449</v>
      </c>
      <c r="D85" s="39" t="s">
        <v>2</v>
      </c>
      <c r="E85" s="48" t="s">
        <v>97</v>
      </c>
    </row>
    <row r="86" spans="1:5" ht="36" x14ac:dyDescent="0.25">
      <c r="A86" s="39" t="s">
        <v>287</v>
      </c>
      <c r="B86" s="56" t="s">
        <v>154</v>
      </c>
      <c r="C86" s="25" t="s">
        <v>227</v>
      </c>
      <c r="D86" s="44" t="s">
        <v>114</v>
      </c>
      <c r="E86" s="128">
        <v>84171202</v>
      </c>
    </row>
    <row r="87" spans="1:5" ht="36" x14ac:dyDescent="0.25">
      <c r="A87" s="39" t="s">
        <v>288</v>
      </c>
      <c r="B87" s="52" t="s">
        <v>10</v>
      </c>
      <c r="C87" s="25" t="s">
        <v>227</v>
      </c>
      <c r="D87" s="40" t="s">
        <v>2</v>
      </c>
      <c r="E87" s="46">
        <v>32.85</v>
      </c>
    </row>
    <row r="88" spans="1:5" ht="36" x14ac:dyDescent="0.25">
      <c r="A88" s="39" t="s">
        <v>289</v>
      </c>
      <c r="B88" s="52" t="s">
        <v>11</v>
      </c>
      <c r="C88" s="25" t="s">
        <v>227</v>
      </c>
      <c r="D88" s="40" t="s">
        <v>12</v>
      </c>
      <c r="E88" s="46">
        <v>6.3090000000000002</v>
      </c>
    </row>
    <row r="89" spans="1:5" ht="18" x14ac:dyDescent="0.25">
      <c r="A89" s="92"/>
      <c r="B89" s="92"/>
      <c r="C89" s="93"/>
      <c r="D89" s="94"/>
      <c r="E89" s="88"/>
    </row>
    <row r="90" spans="1:5" ht="57" x14ac:dyDescent="0.25">
      <c r="A90" s="39" t="s">
        <v>290</v>
      </c>
      <c r="B90" s="52" t="s">
        <v>90</v>
      </c>
      <c r="C90" s="22" t="s">
        <v>450</v>
      </c>
      <c r="D90" s="44" t="s">
        <v>114</v>
      </c>
      <c r="E90" s="128">
        <v>42397800</v>
      </c>
    </row>
    <row r="91" spans="1:5" ht="54" x14ac:dyDescent="0.25">
      <c r="A91" s="39" t="s">
        <v>291</v>
      </c>
      <c r="B91" s="52" t="s">
        <v>155</v>
      </c>
      <c r="C91" s="19"/>
      <c r="D91" s="39"/>
      <c r="E91" s="46" t="s">
        <v>483</v>
      </c>
    </row>
    <row r="92" spans="1:5" ht="54" x14ac:dyDescent="0.25">
      <c r="A92" s="39" t="s">
        <v>292</v>
      </c>
      <c r="B92" s="52" t="s">
        <v>207</v>
      </c>
      <c r="C92" s="26" t="s">
        <v>156</v>
      </c>
      <c r="D92" s="44" t="s">
        <v>114</v>
      </c>
      <c r="E92" s="48" t="s">
        <v>484</v>
      </c>
    </row>
    <row r="93" spans="1:5" ht="54" x14ac:dyDescent="0.25">
      <c r="A93" s="39" t="s">
        <v>293</v>
      </c>
      <c r="B93" s="52" t="s">
        <v>157</v>
      </c>
      <c r="C93" s="26" t="s">
        <v>158</v>
      </c>
      <c r="D93" s="44" t="s">
        <v>114</v>
      </c>
      <c r="E93" s="46">
        <v>0</v>
      </c>
    </row>
    <row r="94" spans="1:5" ht="54" x14ac:dyDescent="0.25">
      <c r="A94" s="39" t="s">
        <v>294</v>
      </c>
      <c r="B94" s="52" t="s">
        <v>451</v>
      </c>
      <c r="C94" s="26" t="s">
        <v>208</v>
      </c>
      <c r="D94" s="44" t="s">
        <v>114</v>
      </c>
      <c r="E94" s="128">
        <v>27121051</v>
      </c>
    </row>
    <row r="95" spans="1:5" ht="72" x14ac:dyDescent="0.25">
      <c r="A95" s="39" t="s">
        <v>295</v>
      </c>
      <c r="B95" s="52" t="s">
        <v>452</v>
      </c>
      <c r="C95" s="26" t="s">
        <v>209</v>
      </c>
      <c r="D95" s="44" t="s">
        <v>114</v>
      </c>
      <c r="E95" s="61"/>
    </row>
    <row r="96" spans="1:5" ht="72" x14ac:dyDescent="0.25">
      <c r="A96" s="39" t="s">
        <v>296</v>
      </c>
      <c r="B96" s="52" t="s">
        <v>159</v>
      </c>
      <c r="C96" s="19"/>
      <c r="D96" s="44" t="s">
        <v>114</v>
      </c>
      <c r="E96" s="128">
        <v>19012000</v>
      </c>
    </row>
    <row r="97" spans="1:5" ht="90" x14ac:dyDescent="0.25">
      <c r="A97" s="39" t="s">
        <v>297</v>
      </c>
      <c r="B97" s="52" t="s">
        <v>88</v>
      </c>
      <c r="C97" s="26" t="s">
        <v>453</v>
      </c>
      <c r="D97" s="44" t="s">
        <v>114</v>
      </c>
      <c r="E97" s="128">
        <v>2170000</v>
      </c>
    </row>
    <row r="98" spans="1:5" ht="36" x14ac:dyDescent="0.25">
      <c r="A98" s="39" t="s">
        <v>298</v>
      </c>
      <c r="B98" s="52" t="s">
        <v>9</v>
      </c>
      <c r="C98" s="22"/>
      <c r="D98" s="44" t="s">
        <v>114</v>
      </c>
      <c r="E98" s="128">
        <v>342000</v>
      </c>
    </row>
    <row r="99" spans="1:5" ht="36" x14ac:dyDescent="0.25">
      <c r="A99" s="39" t="s">
        <v>299</v>
      </c>
      <c r="B99" s="52" t="s">
        <v>454</v>
      </c>
      <c r="C99" s="26" t="s">
        <v>210</v>
      </c>
      <c r="D99" s="44" t="s">
        <v>114</v>
      </c>
      <c r="E99" s="128">
        <v>231000</v>
      </c>
    </row>
    <row r="100" spans="1:5" ht="23.25" x14ac:dyDescent="0.25">
      <c r="A100" s="83" t="s">
        <v>226</v>
      </c>
      <c r="B100" s="92"/>
      <c r="C100" s="95"/>
      <c r="D100" s="96"/>
      <c r="E100" s="88"/>
    </row>
    <row r="101" spans="1:5" ht="54" x14ac:dyDescent="0.25">
      <c r="A101" s="39" t="s">
        <v>300</v>
      </c>
      <c r="B101" s="52" t="s">
        <v>100</v>
      </c>
      <c r="C101" s="23" t="s">
        <v>455</v>
      </c>
      <c r="D101" s="39"/>
      <c r="E101" s="130" t="s">
        <v>485</v>
      </c>
    </row>
    <row r="102" spans="1:5" ht="18" x14ac:dyDescent="0.25">
      <c r="A102" s="39" t="s">
        <v>301</v>
      </c>
      <c r="B102" s="35" t="s">
        <v>109</v>
      </c>
      <c r="C102" s="25" t="s">
        <v>107</v>
      </c>
      <c r="D102" s="39"/>
      <c r="E102" s="46" t="s">
        <v>42</v>
      </c>
    </row>
    <row r="103" spans="1:5" ht="36" x14ac:dyDescent="0.25">
      <c r="A103" s="39" t="s">
        <v>302</v>
      </c>
      <c r="B103" s="35" t="s">
        <v>212</v>
      </c>
      <c r="C103" s="10"/>
      <c r="D103" s="39" t="s">
        <v>116</v>
      </c>
      <c r="E103" s="66" t="s">
        <v>486</v>
      </c>
    </row>
    <row r="104" spans="1:5" ht="42.75" x14ac:dyDescent="0.25">
      <c r="A104" s="39" t="s">
        <v>303</v>
      </c>
      <c r="B104" s="35" t="s">
        <v>213</v>
      </c>
      <c r="C104" s="25" t="s">
        <v>211</v>
      </c>
      <c r="D104" s="39" t="s">
        <v>16</v>
      </c>
      <c r="E104" s="46" t="s">
        <v>487</v>
      </c>
    </row>
    <row r="105" spans="1:5" ht="36" x14ac:dyDescent="0.25">
      <c r="A105" s="39" t="s">
        <v>304</v>
      </c>
      <c r="B105" s="52" t="s">
        <v>110</v>
      </c>
      <c r="C105" s="25" t="s">
        <v>111</v>
      </c>
      <c r="D105" s="39"/>
      <c r="E105" s="46" t="s">
        <v>59</v>
      </c>
    </row>
    <row r="106" spans="1:5" ht="54" x14ac:dyDescent="0.25">
      <c r="A106" s="39" t="s">
        <v>305</v>
      </c>
      <c r="B106" s="52" t="s">
        <v>214</v>
      </c>
      <c r="C106" s="25"/>
      <c r="D106" s="39"/>
      <c r="E106" s="65" t="s">
        <v>112</v>
      </c>
    </row>
    <row r="107" spans="1:5" ht="72" x14ac:dyDescent="0.25">
      <c r="A107" s="39" t="s">
        <v>306</v>
      </c>
      <c r="B107" s="52" t="s">
        <v>456</v>
      </c>
      <c r="C107" s="25" t="s">
        <v>113</v>
      </c>
      <c r="D107" s="39" t="s">
        <v>114</v>
      </c>
      <c r="E107" s="48" t="s">
        <v>488</v>
      </c>
    </row>
    <row r="108" spans="1:5" ht="72" x14ac:dyDescent="0.25">
      <c r="A108" s="39" t="s">
        <v>307</v>
      </c>
      <c r="B108" s="52" t="s">
        <v>115</v>
      </c>
      <c r="C108" s="23" t="s">
        <v>215</v>
      </c>
      <c r="D108" s="39"/>
      <c r="E108" s="48" t="s">
        <v>489</v>
      </c>
    </row>
    <row r="109" spans="1:5" ht="108" x14ac:dyDescent="0.25">
      <c r="A109" s="39" t="s">
        <v>308</v>
      </c>
      <c r="B109" s="52" t="s">
        <v>89</v>
      </c>
      <c r="C109" s="25"/>
      <c r="D109" s="39" t="s">
        <v>16</v>
      </c>
      <c r="E109" s="48" t="s">
        <v>490</v>
      </c>
    </row>
    <row r="110" spans="1:5" ht="90" x14ac:dyDescent="0.25">
      <c r="A110" s="39" t="s">
        <v>309</v>
      </c>
      <c r="B110" s="52" t="s">
        <v>123</v>
      </c>
      <c r="C110" s="25"/>
      <c r="D110" s="39" t="s">
        <v>16</v>
      </c>
      <c r="E110" s="46">
        <v>14</v>
      </c>
    </row>
    <row r="111" spans="1:5" ht="54" x14ac:dyDescent="0.25">
      <c r="A111" s="39" t="s">
        <v>310</v>
      </c>
      <c r="B111" s="52" t="s">
        <v>122</v>
      </c>
      <c r="C111" s="24"/>
      <c r="D111" s="39" t="s">
        <v>16</v>
      </c>
      <c r="E111" s="46"/>
    </row>
    <row r="112" spans="1:5" ht="18" x14ac:dyDescent="0.25">
      <c r="A112" s="39" t="s">
        <v>311</v>
      </c>
      <c r="B112" s="52" t="s">
        <v>117</v>
      </c>
      <c r="C112" s="25"/>
      <c r="D112" s="39" t="s">
        <v>116</v>
      </c>
      <c r="E112" s="66">
        <v>42061</v>
      </c>
    </row>
    <row r="113" spans="1:5" ht="90" x14ac:dyDescent="0.25">
      <c r="A113" s="39" t="s">
        <v>312</v>
      </c>
      <c r="B113" s="56" t="s">
        <v>216</v>
      </c>
      <c r="C113" s="24"/>
      <c r="D113" s="39" t="s">
        <v>116</v>
      </c>
      <c r="E113" s="131" t="s">
        <v>60</v>
      </c>
    </row>
    <row r="114" spans="1:5" ht="23.25" x14ac:dyDescent="0.25">
      <c r="A114" s="83" t="s">
        <v>220</v>
      </c>
      <c r="B114" s="92"/>
      <c r="C114" s="95"/>
      <c r="D114" s="96"/>
      <c r="E114" s="88"/>
    </row>
    <row r="115" spans="1:5" ht="36" x14ac:dyDescent="0.25">
      <c r="A115" s="39" t="s">
        <v>457</v>
      </c>
      <c r="B115" s="56" t="s">
        <v>161</v>
      </c>
      <c r="C115" s="25" t="s">
        <v>217</v>
      </c>
      <c r="D115" s="45"/>
      <c r="E115" s="132">
        <v>24</v>
      </c>
    </row>
    <row r="116" spans="1:5" ht="54" x14ac:dyDescent="0.25">
      <c r="A116" s="39" t="s">
        <v>458</v>
      </c>
      <c r="B116" s="52" t="s">
        <v>160</v>
      </c>
      <c r="C116" s="19"/>
      <c r="D116" s="39" t="s">
        <v>13</v>
      </c>
      <c r="E116" s="48" t="s">
        <v>61</v>
      </c>
    </row>
    <row r="117" spans="1:5" ht="71.25" x14ac:dyDescent="0.25">
      <c r="A117" s="39" t="s">
        <v>313</v>
      </c>
      <c r="B117" s="52" t="s">
        <v>162</v>
      </c>
      <c r="C117" s="25" t="s">
        <v>459</v>
      </c>
      <c r="D117" s="39" t="s">
        <v>2</v>
      </c>
      <c r="E117" s="69" t="s">
        <v>516</v>
      </c>
    </row>
    <row r="118" spans="1:5" ht="85.5" x14ac:dyDescent="0.25">
      <c r="A118" s="39" t="s">
        <v>314</v>
      </c>
      <c r="B118" s="52" t="s">
        <v>163</v>
      </c>
      <c r="C118" s="26" t="s">
        <v>460</v>
      </c>
      <c r="D118" s="39" t="s">
        <v>164</v>
      </c>
      <c r="E118" s="69" t="s">
        <v>517</v>
      </c>
    </row>
    <row r="119" spans="1:5" ht="72" x14ac:dyDescent="0.25">
      <c r="A119" s="39" t="s">
        <v>315</v>
      </c>
      <c r="B119" s="52" t="s">
        <v>218</v>
      </c>
      <c r="C119" s="26" t="s">
        <v>137</v>
      </c>
      <c r="D119" s="40" t="s">
        <v>14</v>
      </c>
      <c r="E119" s="66">
        <v>42095</v>
      </c>
    </row>
    <row r="120" spans="1:5" ht="54" x14ac:dyDescent="0.25">
      <c r="A120" s="39" t="s">
        <v>316</v>
      </c>
      <c r="B120" s="52" t="s">
        <v>165</v>
      </c>
      <c r="C120" s="26" t="s">
        <v>138</v>
      </c>
      <c r="D120" s="40" t="s">
        <v>14</v>
      </c>
      <c r="E120" s="66">
        <v>42948</v>
      </c>
    </row>
    <row r="121" spans="1:5" ht="23.25" x14ac:dyDescent="0.25">
      <c r="A121" s="83" t="s">
        <v>219</v>
      </c>
      <c r="B121" s="92"/>
      <c r="C121" s="93"/>
      <c r="D121" s="94"/>
      <c r="E121" s="98"/>
    </row>
    <row r="122" spans="1:5" ht="18" x14ac:dyDescent="0.25">
      <c r="A122" s="39" t="s">
        <v>317</v>
      </c>
      <c r="B122" s="52" t="s">
        <v>15</v>
      </c>
      <c r="C122" s="25" t="s">
        <v>139</v>
      </c>
      <c r="D122" s="39"/>
      <c r="E122" s="46" t="s">
        <v>62</v>
      </c>
    </row>
    <row r="123" spans="1:5" ht="42.75" x14ac:dyDescent="0.25">
      <c r="A123" s="39" t="s">
        <v>318</v>
      </c>
      <c r="B123" s="56" t="s">
        <v>17</v>
      </c>
      <c r="C123" s="26" t="s">
        <v>461</v>
      </c>
      <c r="D123" s="40"/>
      <c r="E123" s="48" t="s">
        <v>491</v>
      </c>
    </row>
    <row r="124" spans="1:5" ht="57" x14ac:dyDescent="0.25">
      <c r="A124" s="39" t="s">
        <v>319</v>
      </c>
      <c r="B124" s="56" t="s">
        <v>166</v>
      </c>
      <c r="C124" s="26" t="s">
        <v>462</v>
      </c>
      <c r="D124" s="40"/>
      <c r="E124" s="46" t="s">
        <v>51</v>
      </c>
    </row>
    <row r="125" spans="1:5" ht="42.75" x14ac:dyDescent="0.25">
      <c r="A125" s="39" t="s">
        <v>320</v>
      </c>
      <c r="B125" s="56" t="s">
        <v>167</v>
      </c>
      <c r="C125" s="26" t="s">
        <v>463</v>
      </c>
      <c r="D125" s="40"/>
      <c r="E125" s="46" t="s">
        <v>51</v>
      </c>
    </row>
    <row r="126" spans="1:5" ht="72" x14ac:dyDescent="0.25">
      <c r="A126" s="39" t="s">
        <v>321</v>
      </c>
      <c r="B126" s="56" t="s">
        <v>18</v>
      </c>
      <c r="C126" s="22" t="s">
        <v>79</v>
      </c>
      <c r="D126" s="40"/>
      <c r="E126" s="46"/>
    </row>
    <row r="127" spans="1:5" ht="54" x14ac:dyDescent="0.25">
      <c r="A127" s="39" t="s">
        <v>322</v>
      </c>
      <c r="B127" s="52" t="s">
        <v>19</v>
      </c>
      <c r="C127" s="26" t="s">
        <v>464</v>
      </c>
      <c r="D127" s="39"/>
      <c r="E127" s="46" t="s">
        <v>51</v>
      </c>
    </row>
    <row r="128" spans="1:5" ht="54" x14ac:dyDescent="0.25">
      <c r="A128" s="39" t="s">
        <v>323</v>
      </c>
      <c r="B128" s="52" t="s">
        <v>21</v>
      </c>
      <c r="C128" s="22" t="s">
        <v>79</v>
      </c>
      <c r="D128" s="39"/>
      <c r="E128" s="70" t="s">
        <v>63</v>
      </c>
    </row>
    <row r="129" spans="1:5" ht="54" x14ac:dyDescent="0.25">
      <c r="A129" s="39" t="s">
        <v>324</v>
      </c>
      <c r="B129" s="52" t="s">
        <v>20</v>
      </c>
      <c r="C129" s="22" t="s">
        <v>221</v>
      </c>
      <c r="D129" s="39"/>
      <c r="E129" s="70" t="s">
        <v>64</v>
      </c>
    </row>
    <row r="130" spans="1:5" ht="57" x14ac:dyDescent="0.25">
      <c r="A130" s="39" t="s">
        <v>325</v>
      </c>
      <c r="B130" s="52" t="s">
        <v>22</v>
      </c>
      <c r="C130" s="22"/>
      <c r="D130" s="39"/>
      <c r="E130" s="48" t="s">
        <v>98</v>
      </c>
    </row>
    <row r="131" spans="1:5" x14ac:dyDescent="0.25">
      <c r="B131" s="142"/>
    </row>
  </sheetData>
  <mergeCells count="5">
    <mergeCell ref="A4:A5"/>
    <mergeCell ref="B4:B5"/>
    <mergeCell ref="C4:C5"/>
    <mergeCell ref="D4:D5"/>
    <mergeCell ref="E4:E5"/>
  </mergeCells>
  <hyperlinks>
    <hyperlink ref="E128" r:id="rId1"/>
    <hyperlink ref="E129" r:id="rId2"/>
  </hyperlink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>
          <x14:colorSeries rgb="FF32323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'Vzorový projekt SSC'!E11:E11</xm:f>
              <xm:sqref>E11</xm:sqref>
            </x14:sparkline>
            <x14:sparkline>
              <xm:f>'Vzorový projekt SSC'!E12:E12</xm:f>
              <xm:sqref>E12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"/>
  <sheetViews>
    <sheetView workbookViewId="0">
      <selection activeCell="E1" sqref="E1"/>
    </sheetView>
  </sheetViews>
  <sheetFormatPr defaultRowHeight="15" x14ac:dyDescent="0.25"/>
  <cols>
    <col min="1" max="1" width="8.42578125" style="7" customWidth="1"/>
    <col min="2" max="2" width="42" style="8" customWidth="1"/>
    <col min="3" max="3" width="43.28515625" style="133" customWidth="1"/>
    <col min="4" max="4" width="15.140625" style="9" customWidth="1"/>
    <col min="5" max="5" width="53.7109375" customWidth="1"/>
  </cols>
  <sheetData>
    <row r="1" spans="1:5" ht="18" x14ac:dyDescent="0.25">
      <c r="A1" s="4"/>
      <c r="B1" s="113" t="s">
        <v>521</v>
      </c>
      <c r="C1" s="145">
        <v>43266</v>
      </c>
      <c r="D1" s="3"/>
      <c r="E1" s="8"/>
    </row>
    <row r="2" spans="1:5" ht="18" x14ac:dyDescent="0.25">
      <c r="A2" s="5"/>
      <c r="B2" s="113" t="s">
        <v>522</v>
      </c>
      <c r="C2" s="21"/>
      <c r="D2" s="3"/>
      <c r="E2" s="8"/>
    </row>
    <row r="3" spans="1:5" ht="18.75" thickBot="1" x14ac:dyDescent="0.3">
      <c r="A3" s="2"/>
      <c r="B3" s="113"/>
      <c r="C3" s="21"/>
      <c r="D3" s="3"/>
      <c r="E3" s="8"/>
    </row>
    <row r="4" spans="1:5" ht="15" customHeight="1" x14ac:dyDescent="0.25">
      <c r="A4" s="181" t="s">
        <v>386</v>
      </c>
      <c r="B4" s="181" t="s">
        <v>147</v>
      </c>
      <c r="C4" s="181" t="s">
        <v>148</v>
      </c>
      <c r="D4" s="183" t="s">
        <v>24</v>
      </c>
      <c r="E4" s="183" t="s">
        <v>29</v>
      </c>
    </row>
    <row r="5" spans="1:5" ht="36.75" customHeight="1" thickBot="1" x14ac:dyDescent="0.3">
      <c r="A5" s="182"/>
      <c r="B5" s="182"/>
      <c r="C5" s="182"/>
      <c r="D5" s="184"/>
      <c r="E5" s="184"/>
    </row>
    <row r="6" spans="1:5" ht="23.25" x14ac:dyDescent="0.25">
      <c r="A6" s="83" t="s">
        <v>225</v>
      </c>
      <c r="B6" s="84"/>
      <c r="C6" s="85"/>
      <c r="D6" s="87"/>
      <c r="E6" s="89"/>
    </row>
    <row r="7" spans="1:5" ht="18" x14ac:dyDescent="0.25">
      <c r="A7" s="72" t="s">
        <v>326</v>
      </c>
      <c r="B7" s="73" t="s">
        <v>80</v>
      </c>
      <c r="C7" s="74"/>
      <c r="D7" s="75"/>
      <c r="E7" s="76" t="s">
        <v>124</v>
      </c>
    </row>
    <row r="8" spans="1:5" ht="42.75" x14ac:dyDescent="0.25">
      <c r="A8" s="39" t="s">
        <v>327</v>
      </c>
      <c r="B8" s="35" t="s">
        <v>118</v>
      </c>
      <c r="C8" s="26" t="s">
        <v>119</v>
      </c>
      <c r="D8" s="40"/>
      <c r="E8" s="47" t="s">
        <v>359</v>
      </c>
    </row>
    <row r="9" spans="1:5" ht="85.5" x14ac:dyDescent="0.25">
      <c r="A9" s="39" t="s">
        <v>328</v>
      </c>
      <c r="B9" s="35" t="s">
        <v>81</v>
      </c>
      <c r="C9" s="26" t="s">
        <v>387</v>
      </c>
      <c r="D9" s="40"/>
      <c r="E9" s="30" t="s">
        <v>102</v>
      </c>
    </row>
    <row r="10" spans="1:5" ht="270.75" x14ac:dyDescent="0.25">
      <c r="A10" s="39" t="s">
        <v>329</v>
      </c>
      <c r="B10" s="35" t="s">
        <v>388</v>
      </c>
      <c r="C10" s="26" t="s">
        <v>389</v>
      </c>
      <c r="D10" s="40"/>
      <c r="E10" s="101" t="s">
        <v>360</v>
      </c>
    </row>
    <row r="11" spans="1:5" ht="156.75" x14ac:dyDescent="0.25">
      <c r="A11" s="72" t="s">
        <v>330</v>
      </c>
      <c r="B11" s="35" t="s">
        <v>103</v>
      </c>
      <c r="C11" s="25" t="s">
        <v>500</v>
      </c>
      <c r="D11" s="40"/>
      <c r="E11" s="23" t="s">
        <v>361</v>
      </c>
    </row>
    <row r="12" spans="1:5" ht="42.75" x14ac:dyDescent="0.25">
      <c r="A12" s="72" t="s">
        <v>331</v>
      </c>
      <c r="B12" s="35" t="s">
        <v>390</v>
      </c>
      <c r="C12" s="26" t="s">
        <v>392</v>
      </c>
      <c r="D12" s="40"/>
      <c r="E12" s="23" t="s">
        <v>512</v>
      </c>
    </row>
    <row r="13" spans="1:5" ht="128.25" x14ac:dyDescent="0.25">
      <c r="A13" s="72" t="s">
        <v>332</v>
      </c>
      <c r="B13" s="35" t="s">
        <v>391</v>
      </c>
      <c r="C13" s="26"/>
      <c r="D13" s="40"/>
      <c r="E13" s="23" t="s">
        <v>125</v>
      </c>
    </row>
    <row r="14" spans="1:5" ht="36" x14ac:dyDescent="0.25">
      <c r="A14" s="72" t="s">
        <v>333</v>
      </c>
      <c r="B14" s="52" t="s">
        <v>82</v>
      </c>
      <c r="C14" s="26" t="s">
        <v>393</v>
      </c>
      <c r="D14" s="40" t="s">
        <v>0</v>
      </c>
      <c r="E14" s="50">
        <v>11317</v>
      </c>
    </row>
    <row r="15" spans="1:5" ht="54" x14ac:dyDescent="0.25">
      <c r="A15" s="72" t="s">
        <v>334</v>
      </c>
      <c r="B15" s="35" t="s">
        <v>83</v>
      </c>
      <c r="C15" s="26" t="s">
        <v>394</v>
      </c>
      <c r="D15" s="40" t="s">
        <v>0</v>
      </c>
      <c r="E15" s="60">
        <f>185.62+1321.57+406.15+443.02+250+414.63+582.5+745.12+73.84+318.59+310+458.47+297.52+556.7+676.2+451.86+370.15+625.81+429.67+109.82+947.78+128.59</f>
        <v>10103.61</v>
      </c>
    </row>
    <row r="16" spans="1:5" ht="54" x14ac:dyDescent="0.25">
      <c r="A16" s="72" t="s">
        <v>335</v>
      </c>
      <c r="B16" s="35" t="s">
        <v>395</v>
      </c>
      <c r="C16" s="26" t="s">
        <v>396</v>
      </c>
      <c r="D16" s="40" t="s">
        <v>2</v>
      </c>
      <c r="E16" s="101" t="s">
        <v>31</v>
      </c>
    </row>
    <row r="17" spans="1:5" ht="28.5" x14ac:dyDescent="0.25">
      <c r="A17" s="72" t="s">
        <v>336</v>
      </c>
      <c r="B17" s="52" t="s">
        <v>104</v>
      </c>
      <c r="C17" s="22" t="s">
        <v>180</v>
      </c>
      <c r="D17" s="40"/>
      <c r="E17" s="25" t="s">
        <v>32</v>
      </c>
    </row>
    <row r="18" spans="1:5" ht="18" x14ac:dyDescent="0.25">
      <c r="A18" s="72" t="s">
        <v>337</v>
      </c>
      <c r="B18" s="52" t="s">
        <v>84</v>
      </c>
      <c r="C18" s="22" t="s">
        <v>141</v>
      </c>
      <c r="D18" s="40"/>
      <c r="E18" s="25" t="s">
        <v>33</v>
      </c>
    </row>
    <row r="19" spans="1:5" ht="71.25" x14ac:dyDescent="0.25">
      <c r="A19" s="72" t="s">
        <v>338</v>
      </c>
      <c r="B19" s="53" t="s">
        <v>105</v>
      </c>
      <c r="C19" s="26" t="s">
        <v>397</v>
      </c>
      <c r="D19" s="40" t="s">
        <v>2</v>
      </c>
      <c r="E19" s="102">
        <v>1</v>
      </c>
    </row>
    <row r="20" spans="1:5" ht="54" x14ac:dyDescent="0.25">
      <c r="A20" s="72" t="s">
        <v>339</v>
      </c>
      <c r="B20" s="35" t="s">
        <v>85</v>
      </c>
      <c r="C20" s="26"/>
      <c r="D20" s="28" t="s">
        <v>23</v>
      </c>
      <c r="E20" s="23">
        <v>0</v>
      </c>
    </row>
    <row r="21" spans="1:5" ht="23.25" x14ac:dyDescent="0.25">
      <c r="A21" s="83" t="s">
        <v>224</v>
      </c>
      <c r="B21" s="84"/>
      <c r="C21" s="85"/>
      <c r="D21" s="87"/>
      <c r="E21" s="89"/>
    </row>
    <row r="22" spans="1:5" ht="28.5" x14ac:dyDescent="0.25">
      <c r="A22" s="39" t="s">
        <v>230</v>
      </c>
      <c r="B22" s="35" t="s">
        <v>175</v>
      </c>
      <c r="C22" s="26" t="s">
        <v>86</v>
      </c>
      <c r="D22" s="40" t="s">
        <v>186</v>
      </c>
      <c r="E22" s="55" t="s">
        <v>126</v>
      </c>
    </row>
    <row r="23" spans="1:5" ht="54" x14ac:dyDescent="0.25">
      <c r="A23" s="40" t="s">
        <v>231</v>
      </c>
      <c r="B23" s="35" t="s">
        <v>398</v>
      </c>
      <c r="C23" s="26"/>
      <c r="D23" s="40" t="s">
        <v>7</v>
      </c>
      <c r="E23" s="23" t="s">
        <v>362</v>
      </c>
    </row>
    <row r="24" spans="1:5" ht="36" x14ac:dyDescent="0.25">
      <c r="A24" s="39" t="s">
        <v>232</v>
      </c>
      <c r="B24" s="35" t="s">
        <v>399</v>
      </c>
      <c r="C24" s="26" t="s">
        <v>87</v>
      </c>
      <c r="D24" s="40" t="s">
        <v>8</v>
      </c>
      <c r="E24" s="103" t="s">
        <v>363</v>
      </c>
    </row>
    <row r="25" spans="1:5" ht="36" x14ac:dyDescent="0.25">
      <c r="A25" s="39" t="s">
        <v>233</v>
      </c>
      <c r="B25" s="53" t="s">
        <v>400</v>
      </c>
      <c r="C25" s="22" t="s">
        <v>176</v>
      </c>
      <c r="D25" s="40" t="s">
        <v>402</v>
      </c>
      <c r="E25" s="23">
        <v>0</v>
      </c>
    </row>
    <row r="26" spans="1:5" ht="36" x14ac:dyDescent="0.25">
      <c r="A26" s="39" t="s">
        <v>234</v>
      </c>
      <c r="B26" s="53" t="s">
        <v>401</v>
      </c>
      <c r="C26" s="22" t="s">
        <v>403</v>
      </c>
      <c r="D26" s="40" t="s">
        <v>178</v>
      </c>
      <c r="E26" s="23" t="s">
        <v>362</v>
      </c>
    </row>
    <row r="27" spans="1:5" ht="18" x14ac:dyDescent="0.25">
      <c r="A27" s="39" t="s">
        <v>235</v>
      </c>
      <c r="B27" s="53" t="s">
        <v>404</v>
      </c>
      <c r="C27" s="22" t="s">
        <v>142</v>
      </c>
      <c r="D27" s="40" t="s">
        <v>1</v>
      </c>
      <c r="E27" s="103" t="s">
        <v>364</v>
      </c>
    </row>
    <row r="28" spans="1:5" ht="18" x14ac:dyDescent="0.25">
      <c r="A28" s="39" t="s">
        <v>236</v>
      </c>
      <c r="B28" s="53" t="s">
        <v>405</v>
      </c>
      <c r="C28" s="22" t="s">
        <v>177</v>
      </c>
      <c r="D28" s="40" t="s">
        <v>1</v>
      </c>
      <c r="E28" s="23">
        <v>0</v>
      </c>
    </row>
    <row r="29" spans="1:5" ht="42.75" x14ac:dyDescent="0.25">
      <c r="A29" s="39" t="s">
        <v>237</v>
      </c>
      <c r="B29" s="35" t="s">
        <v>406</v>
      </c>
      <c r="C29" s="26" t="s">
        <v>407</v>
      </c>
      <c r="D29" s="28" t="s">
        <v>179</v>
      </c>
      <c r="E29" s="23">
        <v>0</v>
      </c>
    </row>
    <row r="30" spans="1:5" ht="36" x14ac:dyDescent="0.25">
      <c r="A30" s="39" t="s">
        <v>238</v>
      </c>
      <c r="B30" s="35" t="s">
        <v>143</v>
      </c>
      <c r="C30" s="22" t="s">
        <v>145</v>
      </c>
      <c r="D30" s="28" t="s">
        <v>1</v>
      </c>
      <c r="E30" s="103">
        <v>169595</v>
      </c>
    </row>
    <row r="31" spans="1:5" ht="36" x14ac:dyDescent="0.25">
      <c r="A31" s="39" t="s">
        <v>239</v>
      </c>
      <c r="B31" s="35" t="s">
        <v>144</v>
      </c>
      <c r="C31" s="22" t="s">
        <v>411</v>
      </c>
      <c r="D31" s="40" t="s">
        <v>1</v>
      </c>
      <c r="E31" s="23" t="s">
        <v>365</v>
      </c>
    </row>
    <row r="32" spans="1:5" ht="57" x14ac:dyDescent="0.25">
      <c r="A32" s="39" t="s">
        <v>240</v>
      </c>
      <c r="B32" s="35" t="s">
        <v>408</v>
      </c>
      <c r="C32" s="25" t="s">
        <v>409</v>
      </c>
      <c r="D32" s="40" t="s">
        <v>120</v>
      </c>
      <c r="E32" s="23"/>
    </row>
    <row r="33" spans="1:5" ht="36" x14ac:dyDescent="0.25">
      <c r="A33" s="39" t="s">
        <v>241</v>
      </c>
      <c r="B33" s="53" t="s">
        <v>412</v>
      </c>
      <c r="C33" s="25" t="s">
        <v>340</v>
      </c>
      <c r="D33" s="40" t="s">
        <v>0</v>
      </c>
      <c r="E33" s="23">
        <v>0</v>
      </c>
    </row>
    <row r="34" spans="1:5" ht="36" x14ac:dyDescent="0.25">
      <c r="A34" s="39" t="s">
        <v>242</v>
      </c>
      <c r="B34" s="53" t="s">
        <v>413</v>
      </c>
      <c r="C34" s="25" t="s">
        <v>181</v>
      </c>
      <c r="D34" s="40" t="s">
        <v>0</v>
      </c>
      <c r="E34" s="23">
        <v>0</v>
      </c>
    </row>
    <row r="35" spans="1:5" ht="28.5" x14ac:dyDescent="0.25">
      <c r="A35" s="39" t="s">
        <v>243</v>
      </c>
      <c r="B35" s="35" t="s">
        <v>410</v>
      </c>
      <c r="C35" s="22" t="s">
        <v>183</v>
      </c>
      <c r="D35" s="40" t="s">
        <v>0</v>
      </c>
      <c r="E35" s="60">
        <v>32378</v>
      </c>
    </row>
    <row r="36" spans="1:5" ht="57" x14ac:dyDescent="0.25">
      <c r="A36" s="39" t="s">
        <v>244</v>
      </c>
      <c r="B36" s="35" t="s">
        <v>182</v>
      </c>
      <c r="C36" s="26" t="s">
        <v>184</v>
      </c>
      <c r="D36" s="40" t="s">
        <v>0</v>
      </c>
      <c r="E36" s="25" t="s">
        <v>366</v>
      </c>
    </row>
    <row r="37" spans="1:5" ht="18" x14ac:dyDescent="0.25">
      <c r="A37" s="39" t="s">
        <v>245</v>
      </c>
      <c r="B37" s="52" t="s">
        <v>4</v>
      </c>
      <c r="C37" s="22"/>
      <c r="D37" s="39" t="s">
        <v>0</v>
      </c>
      <c r="E37" s="25">
        <f>100+175+23+100+142+139</f>
        <v>679</v>
      </c>
    </row>
    <row r="38" spans="1:5" ht="18" x14ac:dyDescent="0.25">
      <c r="A38" s="39" t="s">
        <v>246</v>
      </c>
      <c r="B38" s="52" t="s">
        <v>5</v>
      </c>
      <c r="C38" s="22"/>
      <c r="D38" s="39" t="s">
        <v>0</v>
      </c>
      <c r="E38" s="60">
        <v>4900</v>
      </c>
    </row>
    <row r="39" spans="1:5" ht="36" x14ac:dyDescent="0.25">
      <c r="A39" s="39" t="s">
        <v>247</v>
      </c>
      <c r="B39" s="56" t="s">
        <v>146</v>
      </c>
      <c r="C39" s="23"/>
      <c r="D39" s="42" t="s">
        <v>114</v>
      </c>
      <c r="E39" s="60">
        <f>979781.31+1177244.41+260495.12+459517.24+577817.83+569718.27</f>
        <v>4024574.18</v>
      </c>
    </row>
    <row r="40" spans="1:5" ht="36" x14ac:dyDescent="0.25">
      <c r="A40" s="39" t="s">
        <v>248</v>
      </c>
      <c r="B40" s="56" t="s">
        <v>501</v>
      </c>
      <c r="C40" s="22" t="s">
        <v>140</v>
      </c>
      <c r="D40" s="39" t="s">
        <v>3</v>
      </c>
      <c r="E40" s="50">
        <f>793693+604670</f>
        <v>1398363</v>
      </c>
    </row>
    <row r="41" spans="1:5" ht="18" x14ac:dyDescent="0.25">
      <c r="A41" s="39" t="s">
        <v>249</v>
      </c>
      <c r="B41" s="53" t="s">
        <v>185</v>
      </c>
      <c r="C41" s="24"/>
      <c r="D41" s="39" t="s">
        <v>3</v>
      </c>
      <c r="E41" s="60">
        <f>79177+533455+145127+246286</f>
        <v>1004045</v>
      </c>
    </row>
    <row r="42" spans="1:5" ht="71.25" x14ac:dyDescent="0.25">
      <c r="A42" s="39" t="s">
        <v>250</v>
      </c>
      <c r="B42" s="53" t="s">
        <v>414</v>
      </c>
      <c r="C42" s="78"/>
      <c r="D42" s="39" t="s">
        <v>7</v>
      </c>
      <c r="E42" s="60" t="s">
        <v>367</v>
      </c>
    </row>
    <row r="43" spans="1:5" ht="54" x14ac:dyDescent="0.25">
      <c r="A43" s="39" t="s">
        <v>251</v>
      </c>
      <c r="B43" s="35" t="s">
        <v>415</v>
      </c>
      <c r="C43" s="25" t="s">
        <v>188</v>
      </c>
      <c r="D43" s="43" t="s">
        <v>187</v>
      </c>
      <c r="E43" s="23" t="s">
        <v>34</v>
      </c>
    </row>
    <row r="44" spans="1:5" ht="54" x14ac:dyDescent="0.25">
      <c r="A44" s="39" t="s">
        <v>252</v>
      </c>
      <c r="B44" s="52" t="s">
        <v>106</v>
      </c>
      <c r="C44" s="29"/>
      <c r="D44" s="39"/>
      <c r="E44" s="30" t="s">
        <v>35</v>
      </c>
    </row>
    <row r="45" spans="1:5" ht="54" x14ac:dyDescent="0.25">
      <c r="A45" s="39" t="s">
        <v>253</v>
      </c>
      <c r="B45" s="52" t="s">
        <v>416</v>
      </c>
      <c r="C45" s="26" t="s">
        <v>417</v>
      </c>
      <c r="D45" s="39"/>
      <c r="E45" s="22" t="s">
        <v>36</v>
      </c>
    </row>
    <row r="46" spans="1:5" ht="54" x14ac:dyDescent="0.25">
      <c r="A46" s="39" t="s">
        <v>254</v>
      </c>
      <c r="B46" s="52" t="s">
        <v>26</v>
      </c>
      <c r="C46" s="22"/>
      <c r="D46" s="39" t="s">
        <v>1</v>
      </c>
      <c r="E46" s="26">
        <v>0</v>
      </c>
    </row>
    <row r="47" spans="1:5" ht="72" x14ac:dyDescent="0.25">
      <c r="A47" s="39" t="s">
        <v>255</v>
      </c>
      <c r="B47" s="52" t="s">
        <v>27</v>
      </c>
      <c r="C47" s="19"/>
      <c r="D47" s="40" t="s">
        <v>1</v>
      </c>
      <c r="E47" s="22">
        <v>0</v>
      </c>
    </row>
    <row r="48" spans="1:5" ht="42.75" x14ac:dyDescent="0.25">
      <c r="A48" s="39" t="s">
        <v>256</v>
      </c>
      <c r="B48" s="52" t="s">
        <v>6</v>
      </c>
      <c r="C48" s="26" t="s">
        <v>189</v>
      </c>
      <c r="D48" s="40" t="s">
        <v>7</v>
      </c>
      <c r="E48" s="22">
        <v>0</v>
      </c>
    </row>
    <row r="49" spans="1:5" ht="90" x14ac:dyDescent="0.25">
      <c r="A49" s="39" t="s">
        <v>257</v>
      </c>
      <c r="B49" s="35" t="s">
        <v>418</v>
      </c>
      <c r="C49" s="26" t="s">
        <v>419</v>
      </c>
      <c r="D49" s="39" t="s">
        <v>7</v>
      </c>
      <c r="E49" s="22">
        <v>0</v>
      </c>
    </row>
    <row r="50" spans="1:5" ht="23.25" x14ac:dyDescent="0.25">
      <c r="A50" s="83" t="s">
        <v>223</v>
      </c>
      <c r="B50" s="84"/>
      <c r="C50" s="85"/>
      <c r="D50" s="87"/>
      <c r="E50" s="89"/>
    </row>
    <row r="51" spans="1:5" ht="57" x14ac:dyDescent="0.25">
      <c r="A51" s="39" t="s">
        <v>430</v>
      </c>
      <c r="B51" s="52" t="s">
        <v>420</v>
      </c>
      <c r="C51" s="26" t="s">
        <v>421</v>
      </c>
      <c r="D51" s="28" t="s">
        <v>190</v>
      </c>
      <c r="E51" s="23" t="s">
        <v>368</v>
      </c>
    </row>
    <row r="52" spans="1:5" ht="57" x14ac:dyDescent="0.25">
      <c r="A52" s="39" t="s">
        <v>258</v>
      </c>
      <c r="B52" s="52" t="s">
        <v>151</v>
      </c>
      <c r="C52" s="26" t="s">
        <v>422</v>
      </c>
      <c r="D52" s="28" t="s">
        <v>191</v>
      </c>
      <c r="E52" s="23" t="s">
        <v>127</v>
      </c>
    </row>
    <row r="53" spans="1:5" ht="85.5" x14ac:dyDescent="0.25">
      <c r="A53" s="39" t="s">
        <v>259</v>
      </c>
      <c r="B53" s="52" t="s">
        <v>149</v>
      </c>
      <c r="C53" s="26" t="s">
        <v>423</v>
      </c>
      <c r="D53" s="40"/>
      <c r="E53" s="23" t="s">
        <v>369</v>
      </c>
    </row>
    <row r="54" spans="1:5" ht="57" x14ac:dyDescent="0.25">
      <c r="A54" s="39" t="s">
        <v>260</v>
      </c>
      <c r="B54" s="56" t="s">
        <v>150</v>
      </c>
      <c r="C54" s="22" t="s">
        <v>424</v>
      </c>
      <c r="D54" s="19"/>
      <c r="E54" s="23" t="s">
        <v>369</v>
      </c>
    </row>
    <row r="55" spans="1:5" ht="54" x14ac:dyDescent="0.25">
      <c r="A55" s="39" t="s">
        <v>261</v>
      </c>
      <c r="B55" s="56" t="s">
        <v>425</v>
      </c>
      <c r="C55" s="26" t="s">
        <v>426</v>
      </c>
      <c r="D55" s="42" t="s">
        <v>2</v>
      </c>
      <c r="E55" s="57">
        <v>0.95</v>
      </c>
    </row>
    <row r="56" spans="1:5" ht="72" x14ac:dyDescent="0.25">
      <c r="A56" s="39" t="s">
        <v>262</v>
      </c>
      <c r="B56" s="56" t="s">
        <v>428</v>
      </c>
      <c r="C56" s="26" t="s">
        <v>427</v>
      </c>
      <c r="D56" s="39" t="s">
        <v>192</v>
      </c>
      <c r="E56" s="26" t="s">
        <v>30</v>
      </c>
    </row>
    <row r="57" spans="1:5" ht="23.25" x14ac:dyDescent="0.25">
      <c r="A57" s="83" t="s">
        <v>222</v>
      </c>
      <c r="B57" s="84"/>
      <c r="C57" s="85"/>
      <c r="D57" s="87"/>
      <c r="E57" s="89"/>
    </row>
    <row r="58" spans="1:5" ht="128.25" x14ac:dyDescent="0.25">
      <c r="A58" s="39" t="s">
        <v>263</v>
      </c>
      <c r="B58" s="56" t="s">
        <v>429</v>
      </c>
      <c r="C58" s="22" t="s">
        <v>152</v>
      </c>
      <c r="D58" s="39" t="s">
        <v>0</v>
      </c>
      <c r="E58" s="103" t="s">
        <v>370</v>
      </c>
    </row>
    <row r="59" spans="1:5" ht="120" x14ac:dyDescent="0.25">
      <c r="A59" s="39">
        <v>50</v>
      </c>
      <c r="B59" s="53" t="s">
        <v>431</v>
      </c>
      <c r="C59" s="115" t="s">
        <v>194</v>
      </c>
      <c r="D59" s="39" t="s">
        <v>193</v>
      </c>
      <c r="E59" s="103" t="s">
        <v>513</v>
      </c>
    </row>
    <row r="60" spans="1:5" ht="54" x14ac:dyDescent="0.25">
      <c r="A60" s="39" t="s">
        <v>264</v>
      </c>
      <c r="B60" s="52" t="s">
        <v>502</v>
      </c>
      <c r="C60" s="26" t="s">
        <v>432</v>
      </c>
      <c r="D60" s="39" t="s">
        <v>195</v>
      </c>
      <c r="E60" s="103" t="s">
        <v>371</v>
      </c>
    </row>
    <row r="61" spans="1:5" ht="54" x14ac:dyDescent="0.25">
      <c r="A61" s="39" t="s">
        <v>265</v>
      </c>
      <c r="B61" s="53" t="s">
        <v>503</v>
      </c>
      <c r="C61" s="26" t="s">
        <v>433</v>
      </c>
      <c r="D61" s="39" t="s">
        <v>195</v>
      </c>
      <c r="E61" s="26" t="s">
        <v>372</v>
      </c>
    </row>
    <row r="62" spans="1:5" ht="54" x14ac:dyDescent="0.25">
      <c r="A62" s="39" t="s">
        <v>266</v>
      </c>
      <c r="B62" s="139" t="s">
        <v>504</v>
      </c>
      <c r="C62" s="22" t="s">
        <v>434</v>
      </c>
      <c r="D62" s="79" t="s">
        <v>114</v>
      </c>
      <c r="E62" s="104">
        <v>1169788356</v>
      </c>
    </row>
    <row r="63" spans="1:5" ht="128.25" x14ac:dyDescent="0.25">
      <c r="A63" s="39" t="s">
        <v>267</v>
      </c>
      <c r="B63" s="35" t="s">
        <v>196</v>
      </c>
      <c r="C63" s="26" t="s">
        <v>436</v>
      </c>
      <c r="D63" s="28" t="s">
        <v>197</v>
      </c>
      <c r="E63" s="58" t="s">
        <v>37</v>
      </c>
    </row>
    <row r="64" spans="1:5" ht="71.25" x14ac:dyDescent="0.25">
      <c r="A64" s="39" t="s">
        <v>268</v>
      </c>
      <c r="B64" s="53" t="s">
        <v>200</v>
      </c>
      <c r="C64" s="117" t="s">
        <v>435</v>
      </c>
      <c r="D64" s="28" t="s">
        <v>197</v>
      </c>
      <c r="E64" s="58" t="s">
        <v>38</v>
      </c>
    </row>
    <row r="65" spans="1:5" ht="71.25" x14ac:dyDescent="0.25">
      <c r="A65" s="39" t="s">
        <v>269</v>
      </c>
      <c r="B65" s="35" t="s">
        <v>201</v>
      </c>
      <c r="C65" s="116" t="s">
        <v>435</v>
      </c>
      <c r="D65" s="28" t="s">
        <v>197</v>
      </c>
      <c r="E65" s="58" t="s">
        <v>39</v>
      </c>
    </row>
    <row r="66" spans="1:5" ht="57" x14ac:dyDescent="0.25">
      <c r="A66" s="39" t="s">
        <v>270</v>
      </c>
      <c r="B66" s="52" t="s">
        <v>505</v>
      </c>
      <c r="C66" s="25" t="s">
        <v>437</v>
      </c>
      <c r="D66" s="28" t="s">
        <v>465</v>
      </c>
      <c r="E66" s="58" t="s">
        <v>51</v>
      </c>
    </row>
    <row r="67" spans="1:5" ht="42.75" x14ac:dyDescent="0.25">
      <c r="A67" s="39" t="s">
        <v>271</v>
      </c>
      <c r="B67" s="53" t="s">
        <v>198</v>
      </c>
      <c r="C67" s="117" t="s">
        <v>438</v>
      </c>
      <c r="D67" s="28" t="s">
        <v>465</v>
      </c>
      <c r="E67" s="58" t="s">
        <v>51</v>
      </c>
    </row>
    <row r="68" spans="1:5" ht="54" x14ac:dyDescent="0.25">
      <c r="A68" s="39" t="s">
        <v>272</v>
      </c>
      <c r="B68" s="35" t="s">
        <v>199</v>
      </c>
      <c r="C68" s="116" t="s">
        <v>438</v>
      </c>
      <c r="D68" s="28" t="s">
        <v>465</v>
      </c>
      <c r="E68" s="58" t="s">
        <v>51</v>
      </c>
    </row>
    <row r="69" spans="1:5" ht="45" x14ac:dyDescent="0.25">
      <c r="A69" s="39">
        <v>60</v>
      </c>
      <c r="B69" s="53" t="s">
        <v>439</v>
      </c>
      <c r="C69" s="115" t="s">
        <v>440</v>
      </c>
      <c r="D69" s="23" t="s">
        <v>173</v>
      </c>
      <c r="E69" s="22" t="s">
        <v>51</v>
      </c>
    </row>
    <row r="70" spans="1:5" ht="36" x14ac:dyDescent="0.25">
      <c r="A70" s="39">
        <v>61</v>
      </c>
      <c r="B70" s="56" t="s">
        <v>506</v>
      </c>
      <c r="C70" s="115" t="s">
        <v>441</v>
      </c>
      <c r="D70" s="41" t="s">
        <v>172</v>
      </c>
      <c r="E70" s="22" t="s">
        <v>51</v>
      </c>
    </row>
    <row r="71" spans="1:5" ht="60" x14ac:dyDescent="0.25">
      <c r="A71" s="39" t="s">
        <v>273</v>
      </c>
      <c r="B71" s="35" t="s">
        <v>442</v>
      </c>
      <c r="C71" s="81" t="s">
        <v>443</v>
      </c>
      <c r="D71" s="40"/>
      <c r="E71" s="22" t="s">
        <v>51</v>
      </c>
    </row>
    <row r="72" spans="1:5" ht="60" x14ac:dyDescent="0.25">
      <c r="A72" s="39" t="s">
        <v>274</v>
      </c>
      <c r="B72" s="53" t="s">
        <v>507</v>
      </c>
      <c r="C72" s="115" t="s">
        <v>444</v>
      </c>
      <c r="D72" s="41"/>
      <c r="E72" s="22" t="s">
        <v>51</v>
      </c>
    </row>
    <row r="73" spans="1:5" ht="105" x14ac:dyDescent="0.25">
      <c r="A73" s="39" t="s">
        <v>275</v>
      </c>
      <c r="B73" s="35" t="s">
        <v>508</v>
      </c>
      <c r="C73" s="118" t="s">
        <v>445</v>
      </c>
      <c r="D73" s="40" t="s">
        <v>174</v>
      </c>
      <c r="E73" s="22" t="s">
        <v>51</v>
      </c>
    </row>
    <row r="74" spans="1:5" ht="36" x14ac:dyDescent="0.25">
      <c r="A74" s="39" t="s">
        <v>276</v>
      </c>
      <c r="B74" s="35" t="s">
        <v>509</v>
      </c>
      <c r="C74" s="35" t="s">
        <v>493</v>
      </c>
      <c r="D74" s="40" t="s">
        <v>2</v>
      </c>
      <c r="E74" s="22" t="s">
        <v>51</v>
      </c>
    </row>
    <row r="75" spans="1:5" ht="75" x14ac:dyDescent="0.25">
      <c r="A75" s="39" t="s">
        <v>277</v>
      </c>
      <c r="B75" s="52" t="s">
        <v>510</v>
      </c>
      <c r="C75" s="81" t="s">
        <v>446</v>
      </c>
      <c r="D75" s="80" t="s">
        <v>2</v>
      </c>
      <c r="E75" s="22" t="s">
        <v>51</v>
      </c>
    </row>
    <row r="76" spans="1:5" ht="36" x14ac:dyDescent="0.25">
      <c r="A76" s="39" t="s">
        <v>278</v>
      </c>
      <c r="B76" s="52" t="s">
        <v>170</v>
      </c>
      <c r="C76" s="81" t="s">
        <v>447</v>
      </c>
      <c r="D76" s="80" t="s">
        <v>2</v>
      </c>
      <c r="E76" s="22" t="s">
        <v>51</v>
      </c>
    </row>
    <row r="77" spans="1:5" ht="54" x14ac:dyDescent="0.25">
      <c r="A77" s="39" t="s">
        <v>279</v>
      </c>
      <c r="B77" s="52" t="s">
        <v>520</v>
      </c>
      <c r="C77" s="81"/>
      <c r="D77" s="54" t="s">
        <v>519</v>
      </c>
      <c r="E77" s="22" t="s">
        <v>51</v>
      </c>
    </row>
    <row r="78" spans="1:5" ht="23.25" x14ac:dyDescent="0.25">
      <c r="A78" s="83" t="s">
        <v>203</v>
      </c>
      <c r="B78" s="84"/>
      <c r="C78" s="85"/>
      <c r="D78" s="87"/>
      <c r="E78" s="89"/>
    </row>
    <row r="79" spans="1:5" ht="54" x14ac:dyDescent="0.25">
      <c r="A79" s="39" t="s">
        <v>280</v>
      </c>
      <c r="B79" s="35" t="s">
        <v>204</v>
      </c>
      <c r="C79" s="119" t="s">
        <v>227</v>
      </c>
      <c r="D79" s="44" t="s">
        <v>114</v>
      </c>
      <c r="E79" s="129">
        <v>583087608</v>
      </c>
    </row>
    <row r="80" spans="1:5" ht="54" x14ac:dyDescent="0.25">
      <c r="A80" s="39" t="s">
        <v>281</v>
      </c>
      <c r="B80" s="53" t="s">
        <v>229</v>
      </c>
      <c r="C80" s="26" t="s">
        <v>202</v>
      </c>
      <c r="D80" s="44" t="s">
        <v>114</v>
      </c>
      <c r="E80" s="129">
        <v>104622344</v>
      </c>
    </row>
    <row r="81" spans="1:5" ht="128.25" x14ac:dyDescent="0.25">
      <c r="A81" s="39" t="s">
        <v>282</v>
      </c>
      <c r="B81" s="52" t="s">
        <v>228</v>
      </c>
      <c r="C81" s="26" t="s">
        <v>448</v>
      </c>
      <c r="D81" s="39" t="s">
        <v>2</v>
      </c>
      <c r="E81" s="55" t="s">
        <v>92</v>
      </c>
    </row>
    <row r="82" spans="1:5" ht="36" x14ac:dyDescent="0.25">
      <c r="A82" s="39" t="s">
        <v>283</v>
      </c>
      <c r="B82" s="56" t="s">
        <v>153</v>
      </c>
      <c r="C82" s="26" t="s">
        <v>227</v>
      </c>
      <c r="D82" s="44" t="s">
        <v>114</v>
      </c>
      <c r="E82" s="129">
        <v>-468867678</v>
      </c>
    </row>
    <row r="83" spans="1:5" ht="54" x14ac:dyDescent="0.25">
      <c r="A83" s="39" t="s">
        <v>284</v>
      </c>
      <c r="B83" s="52" t="s">
        <v>25</v>
      </c>
      <c r="C83" s="82"/>
      <c r="D83" s="39" t="s">
        <v>108</v>
      </c>
      <c r="E83" s="59" t="s">
        <v>93</v>
      </c>
    </row>
    <row r="84" spans="1:5" ht="57" x14ac:dyDescent="0.25">
      <c r="A84" s="39" t="s">
        <v>285</v>
      </c>
      <c r="B84" s="53" t="s">
        <v>205</v>
      </c>
      <c r="C84" s="59" t="s">
        <v>227</v>
      </c>
      <c r="D84" s="44" t="s">
        <v>114</v>
      </c>
      <c r="E84" s="60" t="s">
        <v>373</v>
      </c>
    </row>
    <row r="85" spans="1:5" ht="42.75" x14ac:dyDescent="0.25">
      <c r="A85" s="39" t="s">
        <v>286</v>
      </c>
      <c r="B85" s="56" t="s">
        <v>206</v>
      </c>
      <c r="C85" s="26" t="s">
        <v>449</v>
      </c>
      <c r="D85" s="39" t="s">
        <v>2</v>
      </c>
      <c r="E85" s="30" t="s">
        <v>40</v>
      </c>
    </row>
    <row r="86" spans="1:5" ht="57" x14ac:dyDescent="0.25">
      <c r="A86" s="39" t="s">
        <v>287</v>
      </c>
      <c r="B86" s="56" t="s">
        <v>154</v>
      </c>
      <c r="C86" s="25" t="s">
        <v>227</v>
      </c>
      <c r="D86" s="44" t="s">
        <v>114</v>
      </c>
      <c r="E86" s="60" t="s">
        <v>374</v>
      </c>
    </row>
    <row r="87" spans="1:5" ht="36" x14ac:dyDescent="0.25">
      <c r="A87" s="39" t="s">
        <v>288</v>
      </c>
      <c r="B87" s="52" t="s">
        <v>10</v>
      </c>
      <c r="C87" s="25" t="s">
        <v>227</v>
      </c>
      <c r="D87" s="40" t="s">
        <v>2</v>
      </c>
      <c r="E87" s="120">
        <v>0.13789999999999999</v>
      </c>
    </row>
    <row r="88" spans="1:5" ht="36" x14ac:dyDescent="0.25">
      <c r="A88" s="39" t="s">
        <v>289</v>
      </c>
      <c r="B88" s="52" t="s">
        <v>11</v>
      </c>
      <c r="C88" s="25" t="s">
        <v>227</v>
      </c>
      <c r="D88" s="40" t="s">
        <v>12</v>
      </c>
      <c r="E88" s="30">
        <v>2.97</v>
      </c>
    </row>
    <row r="89" spans="1:5" ht="18" x14ac:dyDescent="0.25">
      <c r="A89" s="92"/>
      <c r="B89" s="92"/>
      <c r="C89" s="93"/>
      <c r="D89" s="94"/>
      <c r="E89" s="93"/>
    </row>
    <row r="90" spans="1:5" ht="57" x14ac:dyDescent="0.25">
      <c r="A90" s="39" t="s">
        <v>290</v>
      </c>
      <c r="B90" s="52" t="s">
        <v>90</v>
      </c>
      <c r="C90" s="22" t="s">
        <v>450</v>
      </c>
      <c r="D90" s="44" t="s">
        <v>114</v>
      </c>
      <c r="E90" s="55" t="s">
        <v>375</v>
      </c>
    </row>
    <row r="91" spans="1:5" ht="36" x14ac:dyDescent="0.25">
      <c r="A91" s="39" t="s">
        <v>291</v>
      </c>
      <c r="B91" s="52" t="s">
        <v>155</v>
      </c>
      <c r="C91" s="19"/>
      <c r="D91" s="39"/>
      <c r="E91" s="23" t="s">
        <v>376</v>
      </c>
    </row>
    <row r="92" spans="1:5" ht="54" x14ac:dyDescent="0.25">
      <c r="A92" s="39" t="s">
        <v>292</v>
      </c>
      <c r="B92" s="52" t="s">
        <v>207</v>
      </c>
      <c r="C92" s="26" t="s">
        <v>156</v>
      </c>
      <c r="D92" s="44" t="s">
        <v>114</v>
      </c>
      <c r="E92" s="55" t="s">
        <v>377</v>
      </c>
    </row>
    <row r="93" spans="1:5" ht="54" x14ac:dyDescent="0.25">
      <c r="A93" s="39" t="s">
        <v>293</v>
      </c>
      <c r="B93" s="52" t="s">
        <v>157</v>
      </c>
      <c r="C93" s="26" t="s">
        <v>158</v>
      </c>
      <c r="D93" s="44" t="s">
        <v>114</v>
      </c>
      <c r="E93" s="55" t="s">
        <v>378</v>
      </c>
    </row>
    <row r="94" spans="1:5" ht="57" x14ac:dyDescent="0.25">
      <c r="A94" s="39" t="s">
        <v>294</v>
      </c>
      <c r="B94" s="52" t="s">
        <v>451</v>
      </c>
      <c r="C94" s="26" t="s">
        <v>208</v>
      </c>
      <c r="D94" s="44" t="s">
        <v>114</v>
      </c>
      <c r="E94" s="100" t="s">
        <v>379</v>
      </c>
    </row>
    <row r="95" spans="1:5" ht="54" x14ac:dyDescent="0.25">
      <c r="A95" s="39" t="s">
        <v>295</v>
      </c>
      <c r="B95" s="52" t="s">
        <v>452</v>
      </c>
      <c r="C95" s="26" t="s">
        <v>209</v>
      </c>
      <c r="D95" s="44" t="s">
        <v>114</v>
      </c>
      <c r="E95" s="55" t="s">
        <v>41</v>
      </c>
    </row>
    <row r="96" spans="1:5" ht="54" x14ac:dyDescent="0.25">
      <c r="A96" s="39" t="s">
        <v>296</v>
      </c>
      <c r="B96" s="52" t="s">
        <v>159</v>
      </c>
      <c r="C96" s="19"/>
      <c r="D96" s="44" t="s">
        <v>114</v>
      </c>
      <c r="E96" s="63" t="s">
        <v>380</v>
      </c>
    </row>
    <row r="97" spans="1:5" ht="85.5" x14ac:dyDescent="0.25">
      <c r="A97" s="39" t="s">
        <v>297</v>
      </c>
      <c r="B97" s="52" t="s">
        <v>88</v>
      </c>
      <c r="C97" s="26" t="s">
        <v>453</v>
      </c>
      <c r="D97" s="44" t="s">
        <v>114</v>
      </c>
      <c r="E97" s="63" t="s">
        <v>381</v>
      </c>
    </row>
    <row r="98" spans="1:5" ht="36" x14ac:dyDescent="0.25">
      <c r="A98" s="39" t="s">
        <v>298</v>
      </c>
      <c r="B98" s="52" t="s">
        <v>9</v>
      </c>
      <c r="C98" s="22"/>
      <c r="D98" s="44" t="s">
        <v>114</v>
      </c>
      <c r="E98" s="62">
        <v>5851348</v>
      </c>
    </row>
    <row r="99" spans="1:5" ht="42.75" x14ac:dyDescent="0.25">
      <c r="A99" s="39" t="s">
        <v>299</v>
      </c>
      <c r="B99" s="52" t="s">
        <v>454</v>
      </c>
      <c r="C99" s="26" t="s">
        <v>210</v>
      </c>
      <c r="D99" s="44" t="s">
        <v>114</v>
      </c>
      <c r="E99" s="62">
        <v>5206900</v>
      </c>
    </row>
    <row r="100" spans="1:5" ht="23.25" x14ac:dyDescent="0.25">
      <c r="A100" s="83" t="s">
        <v>226</v>
      </c>
      <c r="B100" s="92"/>
      <c r="C100" s="95"/>
      <c r="D100" s="96"/>
      <c r="E100" s="97"/>
    </row>
    <row r="101" spans="1:5" ht="36" x14ac:dyDescent="0.25">
      <c r="A101" s="39" t="s">
        <v>300</v>
      </c>
      <c r="B101" s="52" t="s">
        <v>100</v>
      </c>
      <c r="C101" s="23" t="s">
        <v>455</v>
      </c>
      <c r="D101" s="39"/>
      <c r="E101" s="64">
        <v>41338</v>
      </c>
    </row>
    <row r="102" spans="1:5" ht="18" x14ac:dyDescent="0.25">
      <c r="A102" s="39" t="s">
        <v>301</v>
      </c>
      <c r="B102" s="35" t="s">
        <v>109</v>
      </c>
      <c r="C102" s="25" t="s">
        <v>107</v>
      </c>
      <c r="D102" s="39"/>
      <c r="E102" s="30" t="s">
        <v>42</v>
      </c>
    </row>
    <row r="103" spans="1:5" ht="36" x14ac:dyDescent="0.25">
      <c r="A103" s="39" t="s">
        <v>302</v>
      </c>
      <c r="B103" s="35" t="s">
        <v>212</v>
      </c>
      <c r="C103" s="10"/>
      <c r="D103" s="39" t="s">
        <v>116</v>
      </c>
      <c r="E103" s="25" t="s">
        <v>382</v>
      </c>
    </row>
    <row r="104" spans="1:5" ht="42.75" x14ac:dyDescent="0.25">
      <c r="A104" s="39" t="s">
        <v>303</v>
      </c>
      <c r="B104" s="35" t="s">
        <v>213</v>
      </c>
      <c r="C104" s="25" t="s">
        <v>211</v>
      </c>
      <c r="D104" s="39" t="s">
        <v>16</v>
      </c>
      <c r="E104" s="30" t="s">
        <v>43</v>
      </c>
    </row>
    <row r="105" spans="1:5" ht="36" x14ac:dyDescent="0.25">
      <c r="A105" s="39" t="s">
        <v>304</v>
      </c>
      <c r="B105" s="52" t="s">
        <v>110</v>
      </c>
      <c r="C105" s="25" t="s">
        <v>111</v>
      </c>
      <c r="D105" s="39"/>
      <c r="E105" s="55" t="s">
        <v>44</v>
      </c>
    </row>
    <row r="106" spans="1:5" ht="54" x14ac:dyDescent="0.25">
      <c r="A106" s="39" t="s">
        <v>305</v>
      </c>
      <c r="B106" s="52" t="s">
        <v>214</v>
      </c>
      <c r="C106" s="25"/>
      <c r="D106" s="39"/>
      <c r="E106" s="30" t="s">
        <v>45</v>
      </c>
    </row>
    <row r="107" spans="1:5" ht="72" x14ac:dyDescent="0.25">
      <c r="A107" s="39" t="s">
        <v>306</v>
      </c>
      <c r="B107" s="52" t="s">
        <v>456</v>
      </c>
      <c r="C107" s="25" t="s">
        <v>113</v>
      </c>
      <c r="D107" s="39" t="s">
        <v>114</v>
      </c>
      <c r="E107" s="55" t="s">
        <v>383</v>
      </c>
    </row>
    <row r="108" spans="1:5" ht="102" x14ac:dyDescent="0.25">
      <c r="A108" s="39" t="s">
        <v>307</v>
      </c>
      <c r="B108" s="52" t="s">
        <v>115</v>
      </c>
      <c r="C108" s="23" t="s">
        <v>215</v>
      </c>
      <c r="D108" s="39"/>
      <c r="E108" s="30" t="s">
        <v>121</v>
      </c>
    </row>
    <row r="109" spans="1:5" ht="72" x14ac:dyDescent="0.25">
      <c r="A109" s="39" t="s">
        <v>308</v>
      </c>
      <c r="B109" s="52" t="s">
        <v>89</v>
      </c>
      <c r="C109" s="25"/>
      <c r="D109" s="39" t="s">
        <v>16</v>
      </c>
      <c r="E109" s="30" t="s">
        <v>46</v>
      </c>
    </row>
    <row r="110" spans="1:5" ht="85.5" x14ac:dyDescent="0.25">
      <c r="A110" s="39" t="s">
        <v>309</v>
      </c>
      <c r="B110" s="52" t="s">
        <v>123</v>
      </c>
      <c r="C110" s="25"/>
      <c r="D110" s="39" t="s">
        <v>16</v>
      </c>
      <c r="E110" s="30" t="s">
        <v>47</v>
      </c>
    </row>
    <row r="111" spans="1:5" ht="36" x14ac:dyDescent="0.25">
      <c r="A111" s="39" t="s">
        <v>310</v>
      </c>
      <c r="B111" s="52" t="s">
        <v>122</v>
      </c>
      <c r="C111" s="24"/>
      <c r="D111" s="39" t="s">
        <v>16</v>
      </c>
      <c r="E111" s="23" t="s">
        <v>128</v>
      </c>
    </row>
    <row r="112" spans="1:5" ht="18" x14ac:dyDescent="0.25">
      <c r="A112" s="39" t="s">
        <v>311</v>
      </c>
      <c r="B112" s="52" t="s">
        <v>117</v>
      </c>
      <c r="C112" s="25"/>
      <c r="D112" s="39" t="s">
        <v>116</v>
      </c>
      <c r="E112" s="67" t="s">
        <v>48</v>
      </c>
    </row>
    <row r="113" spans="1:5" ht="72" x14ac:dyDescent="0.25">
      <c r="A113" s="39" t="s">
        <v>312</v>
      </c>
      <c r="B113" s="56" t="s">
        <v>216</v>
      </c>
      <c r="C113" s="24"/>
      <c r="D113" s="39" t="s">
        <v>116</v>
      </c>
      <c r="E113" s="105">
        <v>41661</v>
      </c>
    </row>
    <row r="114" spans="1:5" ht="23.25" x14ac:dyDescent="0.25">
      <c r="A114" s="83" t="s">
        <v>220</v>
      </c>
      <c r="B114" s="92"/>
      <c r="C114" s="95"/>
      <c r="D114" s="96"/>
      <c r="E114" s="97"/>
    </row>
    <row r="115" spans="1:5" ht="36" x14ac:dyDescent="0.25">
      <c r="A115" s="39" t="s">
        <v>457</v>
      </c>
      <c r="B115" s="56" t="s">
        <v>161</v>
      </c>
      <c r="C115" s="25" t="s">
        <v>217</v>
      </c>
      <c r="D115" s="45"/>
      <c r="E115" s="106" t="s">
        <v>384</v>
      </c>
    </row>
    <row r="116" spans="1:5" ht="54" x14ac:dyDescent="0.25">
      <c r="A116" s="39" t="s">
        <v>458</v>
      </c>
      <c r="B116" s="52" t="s">
        <v>160</v>
      </c>
      <c r="C116" s="19"/>
      <c r="D116" s="39" t="s">
        <v>13</v>
      </c>
      <c r="E116" s="30" t="s">
        <v>385</v>
      </c>
    </row>
    <row r="117" spans="1:5" ht="85.5" x14ac:dyDescent="0.25">
      <c r="A117" s="39" t="s">
        <v>313</v>
      </c>
      <c r="B117" s="52" t="s">
        <v>162</v>
      </c>
      <c r="C117" s="25" t="s">
        <v>459</v>
      </c>
      <c r="D117" s="39" t="s">
        <v>2</v>
      </c>
      <c r="E117" s="22" t="s">
        <v>514</v>
      </c>
    </row>
    <row r="118" spans="1:5" ht="171" x14ac:dyDescent="0.25">
      <c r="A118" s="39" t="s">
        <v>314</v>
      </c>
      <c r="B118" s="52" t="s">
        <v>163</v>
      </c>
      <c r="C118" s="26" t="s">
        <v>460</v>
      </c>
      <c r="D118" s="39" t="s">
        <v>164</v>
      </c>
      <c r="E118" s="22" t="s">
        <v>99</v>
      </c>
    </row>
    <row r="119" spans="1:5" ht="54" x14ac:dyDescent="0.25">
      <c r="A119" s="39" t="s">
        <v>315</v>
      </c>
      <c r="B119" s="52" t="s">
        <v>218</v>
      </c>
      <c r="C119" s="26" t="s">
        <v>137</v>
      </c>
      <c r="D119" s="40" t="s">
        <v>14</v>
      </c>
      <c r="E119" s="67" t="s">
        <v>129</v>
      </c>
    </row>
    <row r="120" spans="1:5" ht="57" x14ac:dyDescent="0.25">
      <c r="A120" s="39" t="s">
        <v>316</v>
      </c>
      <c r="B120" s="52" t="s">
        <v>165</v>
      </c>
      <c r="C120" s="26" t="s">
        <v>138</v>
      </c>
      <c r="D120" s="40" t="s">
        <v>14</v>
      </c>
      <c r="E120" s="67" t="s">
        <v>49</v>
      </c>
    </row>
    <row r="121" spans="1:5" ht="23.25" x14ac:dyDescent="0.25">
      <c r="A121" s="83" t="s">
        <v>219</v>
      </c>
      <c r="B121" s="92"/>
      <c r="C121" s="93"/>
      <c r="D121" s="94"/>
      <c r="E121" s="99"/>
    </row>
    <row r="122" spans="1:5" ht="18" x14ac:dyDescent="0.25">
      <c r="A122" s="39" t="s">
        <v>317</v>
      </c>
      <c r="B122" s="52" t="s">
        <v>15</v>
      </c>
      <c r="C122" s="25" t="s">
        <v>139</v>
      </c>
      <c r="D122" s="39"/>
      <c r="E122" s="30" t="s">
        <v>62</v>
      </c>
    </row>
    <row r="123" spans="1:5" ht="57" x14ac:dyDescent="0.25">
      <c r="A123" s="39" t="s">
        <v>318</v>
      </c>
      <c r="B123" s="56" t="s">
        <v>17</v>
      </c>
      <c r="C123" s="26" t="s">
        <v>461</v>
      </c>
      <c r="D123" s="40"/>
      <c r="E123" s="30" t="s">
        <v>96</v>
      </c>
    </row>
    <row r="124" spans="1:5" ht="57" x14ac:dyDescent="0.25">
      <c r="A124" s="39" t="s">
        <v>319</v>
      </c>
      <c r="B124" s="56" t="s">
        <v>166</v>
      </c>
      <c r="C124" s="26" t="s">
        <v>462</v>
      </c>
      <c r="D124" s="40"/>
      <c r="E124" s="30" t="s">
        <v>515</v>
      </c>
    </row>
    <row r="125" spans="1:5" ht="42.75" x14ac:dyDescent="0.25">
      <c r="A125" s="39" t="s">
        <v>320</v>
      </c>
      <c r="B125" s="56" t="s">
        <v>167</v>
      </c>
      <c r="C125" s="26" t="s">
        <v>463</v>
      </c>
      <c r="D125" s="40"/>
      <c r="E125" s="30" t="s">
        <v>515</v>
      </c>
    </row>
    <row r="126" spans="1:5" ht="54" x14ac:dyDescent="0.25">
      <c r="A126" s="39" t="s">
        <v>321</v>
      </c>
      <c r="B126" s="56" t="s">
        <v>18</v>
      </c>
      <c r="C126" s="22" t="s">
        <v>79</v>
      </c>
      <c r="D126" s="40"/>
      <c r="E126" s="30" t="s">
        <v>51</v>
      </c>
    </row>
    <row r="127" spans="1:5" ht="54" x14ac:dyDescent="0.25">
      <c r="A127" s="39" t="s">
        <v>322</v>
      </c>
      <c r="B127" s="52" t="s">
        <v>19</v>
      </c>
      <c r="C127" s="26" t="s">
        <v>464</v>
      </c>
      <c r="D127" s="39"/>
      <c r="E127" s="30" t="s">
        <v>515</v>
      </c>
    </row>
    <row r="128" spans="1:5" ht="114" x14ac:dyDescent="0.25">
      <c r="A128" s="39" t="s">
        <v>323</v>
      </c>
      <c r="B128" s="52" t="s">
        <v>21</v>
      </c>
      <c r="C128" s="22" t="s">
        <v>79</v>
      </c>
      <c r="D128" s="39"/>
      <c r="E128" s="71" t="s">
        <v>94</v>
      </c>
    </row>
    <row r="129" spans="1:5" ht="85.5" x14ac:dyDescent="0.25">
      <c r="A129" s="39" t="s">
        <v>324</v>
      </c>
      <c r="B129" s="52" t="s">
        <v>20</v>
      </c>
      <c r="C129" s="22" t="s">
        <v>221</v>
      </c>
      <c r="D129" s="39"/>
      <c r="E129" s="71" t="s">
        <v>95</v>
      </c>
    </row>
    <row r="130" spans="1:5" ht="60" x14ac:dyDescent="0.25">
      <c r="A130" s="39" t="s">
        <v>325</v>
      </c>
      <c r="B130" s="52" t="s">
        <v>22</v>
      </c>
      <c r="C130" s="22"/>
      <c r="D130" s="39"/>
      <c r="E130" s="143" t="s">
        <v>168</v>
      </c>
    </row>
    <row r="131" spans="1:5" x14ac:dyDescent="0.25">
      <c r="B131" s="142"/>
    </row>
  </sheetData>
  <mergeCells count="5">
    <mergeCell ref="A4:A5"/>
    <mergeCell ref="B4:B5"/>
    <mergeCell ref="C4:C5"/>
    <mergeCell ref="D4:D5"/>
    <mergeCell ref="E4:E5"/>
  </mergeCells>
  <hyperlinks>
    <hyperlink ref="E129" r:id="rId1"/>
    <hyperlink ref="E130" r:id="rId2" display="https://www.facebook.com/pg/pomoc.na.dialnici/photos/?tab=album&amp;album_id=1846806715636333, "/>
    <hyperlink ref="E128" display="https://www.uvo.gov.sk/vyhladavanie-zakaziek/detail/124949?page=1&amp;limit=20&amp;sort=datumAktualizacie&amp;sort-dir=DESC&amp;ext=0&amp;nazovZakazky=hri%C4%8Dovsk%C3%A9+po&amp;obstarNazov=&amp;obstarIco=&amp;cpv=&amp;datumAktualizacie=-1&amp;nut=&amp;kriterium=-1&amp;eurofondy=-1&amp;obrana=-1&amp;druhPostup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"/>
  <sheetViews>
    <sheetView workbookViewId="0">
      <selection activeCell="C1" sqref="C1"/>
    </sheetView>
  </sheetViews>
  <sheetFormatPr defaultRowHeight="15" x14ac:dyDescent="0.25"/>
  <cols>
    <col min="1" max="1" width="8.42578125" style="7" customWidth="1"/>
    <col min="2" max="2" width="42" style="8" customWidth="1"/>
    <col min="3" max="3" width="43.28515625" style="133" customWidth="1"/>
    <col min="4" max="4" width="15.140625" style="9" customWidth="1"/>
    <col min="5" max="5" width="44.5703125" style="133" customWidth="1"/>
  </cols>
  <sheetData>
    <row r="1" spans="1:5" ht="18" x14ac:dyDescent="0.25">
      <c r="A1" s="4"/>
      <c r="B1" s="113" t="s">
        <v>521</v>
      </c>
      <c r="C1" s="145">
        <v>43265</v>
      </c>
      <c r="D1" s="3"/>
    </row>
    <row r="2" spans="1:5" ht="18" x14ac:dyDescent="0.25">
      <c r="A2" s="5"/>
      <c r="B2" s="113" t="s">
        <v>522</v>
      </c>
      <c r="C2" s="21"/>
      <c r="D2" s="3"/>
    </row>
    <row r="3" spans="1:5" ht="18.75" thickBot="1" x14ac:dyDescent="0.3">
      <c r="A3" s="2"/>
      <c r="B3" s="113"/>
      <c r="C3" s="21"/>
      <c r="D3" s="3"/>
    </row>
    <row r="4" spans="1:5" x14ac:dyDescent="0.25">
      <c r="A4" s="181" t="s">
        <v>386</v>
      </c>
      <c r="B4" s="181" t="s">
        <v>147</v>
      </c>
      <c r="C4" s="181" t="s">
        <v>148</v>
      </c>
      <c r="D4" s="183" t="s">
        <v>24</v>
      </c>
      <c r="E4" s="183" t="s">
        <v>78</v>
      </c>
    </row>
    <row r="5" spans="1:5" ht="26.25" customHeight="1" thickBot="1" x14ac:dyDescent="0.3">
      <c r="A5" s="182"/>
      <c r="B5" s="182"/>
      <c r="C5" s="182"/>
      <c r="D5" s="184"/>
      <c r="E5" s="184" t="s">
        <v>78</v>
      </c>
    </row>
    <row r="6" spans="1:5" ht="23.25" x14ac:dyDescent="0.25">
      <c r="A6" s="83" t="s">
        <v>225</v>
      </c>
      <c r="B6" s="84"/>
      <c r="C6" s="85"/>
      <c r="D6" s="87"/>
      <c r="E6" s="86"/>
    </row>
    <row r="7" spans="1:5" ht="45" x14ac:dyDescent="0.25">
      <c r="A7" s="72" t="s">
        <v>326</v>
      </c>
      <c r="B7" s="73" t="s">
        <v>80</v>
      </c>
      <c r="C7" s="74"/>
      <c r="D7" s="75"/>
      <c r="E7" s="134" t="s">
        <v>169</v>
      </c>
    </row>
    <row r="8" spans="1:5" ht="42.75" x14ac:dyDescent="0.25">
      <c r="A8" s="39" t="s">
        <v>327</v>
      </c>
      <c r="B8" s="35" t="s">
        <v>118</v>
      </c>
      <c r="C8" s="26" t="s">
        <v>119</v>
      </c>
      <c r="D8" s="40"/>
      <c r="E8" s="51" t="s">
        <v>494</v>
      </c>
    </row>
    <row r="9" spans="1:5" ht="114.75" x14ac:dyDescent="0.25">
      <c r="A9" s="39" t="s">
        <v>328</v>
      </c>
      <c r="B9" s="35" t="s">
        <v>81</v>
      </c>
      <c r="C9" s="26" t="s">
        <v>387</v>
      </c>
      <c r="D9" s="40"/>
      <c r="E9" s="51" t="s">
        <v>130</v>
      </c>
    </row>
    <row r="10" spans="1:5" ht="270.75" x14ac:dyDescent="0.25">
      <c r="A10" s="39" t="s">
        <v>329</v>
      </c>
      <c r="B10" s="35" t="s">
        <v>388</v>
      </c>
      <c r="C10" s="26" t="s">
        <v>389</v>
      </c>
      <c r="D10" s="40"/>
      <c r="E10" s="51" t="s">
        <v>131</v>
      </c>
    </row>
    <row r="11" spans="1:5" ht="409.5" x14ac:dyDescent="0.25">
      <c r="A11" s="72" t="s">
        <v>330</v>
      </c>
      <c r="B11" s="35" t="s">
        <v>103</v>
      </c>
      <c r="C11" s="25" t="s">
        <v>500</v>
      </c>
      <c r="D11" s="40"/>
      <c r="E11" s="51" t="s">
        <v>495</v>
      </c>
    </row>
    <row r="12" spans="1:5" ht="76.5" x14ac:dyDescent="0.25">
      <c r="A12" s="72" t="s">
        <v>331</v>
      </c>
      <c r="B12" s="35" t="s">
        <v>390</v>
      </c>
      <c r="C12" s="26" t="s">
        <v>392</v>
      </c>
      <c r="D12" s="40"/>
      <c r="E12" s="51" t="s">
        <v>341</v>
      </c>
    </row>
    <row r="13" spans="1:5" ht="178.5" x14ac:dyDescent="0.25">
      <c r="A13" s="72" t="s">
        <v>332</v>
      </c>
      <c r="B13" s="35" t="s">
        <v>391</v>
      </c>
      <c r="C13" s="26"/>
      <c r="D13" s="40"/>
      <c r="E13" s="51" t="s">
        <v>132</v>
      </c>
    </row>
    <row r="14" spans="1:5" ht="36" x14ac:dyDescent="0.25">
      <c r="A14" s="72" t="s">
        <v>333</v>
      </c>
      <c r="B14" s="52" t="s">
        <v>82</v>
      </c>
      <c r="C14" s="26" t="s">
        <v>393</v>
      </c>
      <c r="D14" s="40" t="s">
        <v>0</v>
      </c>
      <c r="E14" s="51" t="s">
        <v>28</v>
      </c>
    </row>
    <row r="15" spans="1:5" ht="54" x14ac:dyDescent="0.25">
      <c r="A15" s="72" t="s">
        <v>334</v>
      </c>
      <c r="B15" s="35" t="s">
        <v>83</v>
      </c>
      <c r="C15" s="26" t="s">
        <v>394</v>
      </c>
      <c r="D15" s="40" t="s">
        <v>0</v>
      </c>
      <c r="E15" s="51" t="s">
        <v>28</v>
      </c>
    </row>
    <row r="16" spans="1:5" ht="54" x14ac:dyDescent="0.25">
      <c r="A16" s="72" t="s">
        <v>335</v>
      </c>
      <c r="B16" s="35" t="s">
        <v>395</v>
      </c>
      <c r="C16" s="26" t="s">
        <v>396</v>
      </c>
      <c r="D16" s="40" t="s">
        <v>2</v>
      </c>
      <c r="E16" s="51" t="s">
        <v>28</v>
      </c>
    </row>
    <row r="17" spans="1:5" ht="28.5" x14ac:dyDescent="0.25">
      <c r="A17" s="72" t="s">
        <v>336</v>
      </c>
      <c r="B17" s="52" t="s">
        <v>104</v>
      </c>
      <c r="C17" s="22" t="s">
        <v>180</v>
      </c>
      <c r="D17" s="40"/>
      <c r="E17" s="51" t="s">
        <v>28</v>
      </c>
    </row>
    <row r="18" spans="1:5" ht="18" x14ac:dyDescent="0.25">
      <c r="A18" s="72" t="s">
        <v>337</v>
      </c>
      <c r="B18" s="52" t="s">
        <v>84</v>
      </c>
      <c r="C18" s="22" t="s">
        <v>141</v>
      </c>
      <c r="D18" s="40"/>
      <c r="E18" s="51" t="s">
        <v>28</v>
      </c>
    </row>
    <row r="19" spans="1:5" ht="71.25" x14ac:dyDescent="0.25">
      <c r="A19" s="72" t="s">
        <v>338</v>
      </c>
      <c r="B19" s="53" t="s">
        <v>105</v>
      </c>
      <c r="C19" s="26" t="s">
        <v>397</v>
      </c>
      <c r="D19" s="40" t="s">
        <v>2</v>
      </c>
      <c r="E19" s="51" t="s">
        <v>28</v>
      </c>
    </row>
    <row r="20" spans="1:5" ht="54" x14ac:dyDescent="0.25">
      <c r="A20" s="72" t="s">
        <v>339</v>
      </c>
      <c r="B20" s="35" t="s">
        <v>85</v>
      </c>
      <c r="C20" s="26"/>
      <c r="D20" s="28" t="s">
        <v>23</v>
      </c>
      <c r="E20" s="51" t="s">
        <v>65</v>
      </c>
    </row>
    <row r="21" spans="1:5" ht="23.25" x14ac:dyDescent="0.25">
      <c r="A21" s="83" t="s">
        <v>224</v>
      </c>
      <c r="B21" s="84"/>
      <c r="C21" s="85"/>
      <c r="D21" s="87"/>
      <c r="E21" s="86"/>
    </row>
    <row r="22" spans="1:5" ht="28.5" x14ac:dyDescent="0.25">
      <c r="A22" s="39" t="s">
        <v>230</v>
      </c>
      <c r="B22" s="35" t="s">
        <v>175</v>
      </c>
      <c r="C22" s="26" t="s">
        <v>86</v>
      </c>
      <c r="D22" s="40" t="s">
        <v>186</v>
      </c>
      <c r="E22" s="51" t="s">
        <v>28</v>
      </c>
    </row>
    <row r="23" spans="1:5" ht="54" x14ac:dyDescent="0.25">
      <c r="A23" s="40" t="s">
        <v>231</v>
      </c>
      <c r="B23" s="35" t="s">
        <v>398</v>
      </c>
      <c r="C23" s="26"/>
      <c r="D23" s="40" t="s">
        <v>7</v>
      </c>
      <c r="E23" s="51" t="s">
        <v>28</v>
      </c>
    </row>
    <row r="24" spans="1:5" ht="36" x14ac:dyDescent="0.25">
      <c r="A24" s="39" t="s">
        <v>232</v>
      </c>
      <c r="B24" s="35" t="s">
        <v>399</v>
      </c>
      <c r="C24" s="26" t="s">
        <v>87</v>
      </c>
      <c r="D24" s="40" t="s">
        <v>8</v>
      </c>
      <c r="E24" s="51" t="s">
        <v>28</v>
      </c>
    </row>
    <row r="25" spans="1:5" ht="36" x14ac:dyDescent="0.25">
      <c r="A25" s="39" t="s">
        <v>233</v>
      </c>
      <c r="B25" s="53" t="s">
        <v>400</v>
      </c>
      <c r="C25" s="22" t="s">
        <v>176</v>
      </c>
      <c r="D25" s="40" t="s">
        <v>402</v>
      </c>
      <c r="E25" s="51" t="s">
        <v>28</v>
      </c>
    </row>
    <row r="26" spans="1:5" ht="36" x14ac:dyDescent="0.25">
      <c r="A26" s="39" t="s">
        <v>234</v>
      </c>
      <c r="B26" s="53" t="s">
        <v>401</v>
      </c>
      <c r="C26" s="22" t="s">
        <v>403</v>
      </c>
      <c r="D26" s="40" t="s">
        <v>178</v>
      </c>
      <c r="E26" s="51" t="s">
        <v>28</v>
      </c>
    </row>
    <row r="27" spans="1:5" ht="18" x14ac:dyDescent="0.25">
      <c r="A27" s="39" t="s">
        <v>235</v>
      </c>
      <c r="B27" s="53" t="s">
        <v>404</v>
      </c>
      <c r="C27" s="22" t="s">
        <v>142</v>
      </c>
      <c r="D27" s="40" t="s">
        <v>1</v>
      </c>
      <c r="E27" s="51" t="s">
        <v>28</v>
      </c>
    </row>
    <row r="28" spans="1:5" ht="18" x14ac:dyDescent="0.25">
      <c r="A28" s="39" t="s">
        <v>236</v>
      </c>
      <c r="B28" s="53" t="s">
        <v>405</v>
      </c>
      <c r="C28" s="22" t="s">
        <v>177</v>
      </c>
      <c r="D28" s="40" t="s">
        <v>1</v>
      </c>
      <c r="E28" s="51" t="s">
        <v>28</v>
      </c>
    </row>
    <row r="29" spans="1:5" ht="42.75" x14ac:dyDescent="0.25">
      <c r="A29" s="39" t="s">
        <v>237</v>
      </c>
      <c r="B29" s="35" t="s">
        <v>406</v>
      </c>
      <c r="C29" s="26" t="s">
        <v>407</v>
      </c>
      <c r="D29" s="28" t="s">
        <v>179</v>
      </c>
      <c r="E29" s="51" t="s">
        <v>28</v>
      </c>
    </row>
    <row r="30" spans="1:5" ht="36" x14ac:dyDescent="0.25">
      <c r="A30" s="39" t="s">
        <v>238</v>
      </c>
      <c r="B30" s="35" t="s">
        <v>143</v>
      </c>
      <c r="C30" s="22" t="s">
        <v>145</v>
      </c>
      <c r="D30" s="28" t="s">
        <v>1</v>
      </c>
      <c r="E30" s="51" t="s">
        <v>28</v>
      </c>
    </row>
    <row r="31" spans="1:5" ht="36" x14ac:dyDescent="0.25">
      <c r="A31" s="39" t="s">
        <v>239</v>
      </c>
      <c r="B31" s="35" t="s">
        <v>144</v>
      </c>
      <c r="C31" s="22" t="s">
        <v>411</v>
      </c>
      <c r="D31" s="40" t="s">
        <v>1</v>
      </c>
      <c r="E31" s="51" t="s">
        <v>28</v>
      </c>
    </row>
    <row r="32" spans="1:5" ht="57" x14ac:dyDescent="0.25">
      <c r="A32" s="39" t="s">
        <v>240</v>
      </c>
      <c r="B32" s="35" t="s">
        <v>408</v>
      </c>
      <c r="C32" s="25" t="s">
        <v>409</v>
      </c>
      <c r="D32" s="40" t="s">
        <v>120</v>
      </c>
      <c r="E32" s="51" t="s">
        <v>28</v>
      </c>
    </row>
    <row r="33" spans="1:5" ht="36" x14ac:dyDescent="0.25">
      <c r="A33" s="39" t="s">
        <v>241</v>
      </c>
      <c r="B33" s="53" t="s">
        <v>412</v>
      </c>
      <c r="C33" s="25" t="s">
        <v>340</v>
      </c>
      <c r="D33" s="40" t="s">
        <v>0</v>
      </c>
      <c r="E33" s="51" t="s">
        <v>28</v>
      </c>
    </row>
    <row r="34" spans="1:5" ht="36" x14ac:dyDescent="0.25">
      <c r="A34" s="39" t="s">
        <v>242</v>
      </c>
      <c r="B34" s="53" t="s">
        <v>413</v>
      </c>
      <c r="C34" s="25" t="s">
        <v>181</v>
      </c>
      <c r="D34" s="40" t="s">
        <v>0</v>
      </c>
      <c r="E34" s="51" t="s">
        <v>28</v>
      </c>
    </row>
    <row r="35" spans="1:5" ht="28.5" x14ac:dyDescent="0.25">
      <c r="A35" s="39" t="s">
        <v>243</v>
      </c>
      <c r="B35" s="35" t="s">
        <v>410</v>
      </c>
      <c r="C35" s="22" t="s">
        <v>183</v>
      </c>
      <c r="D35" s="40" t="s">
        <v>0</v>
      </c>
      <c r="E35" s="51" t="s">
        <v>28</v>
      </c>
    </row>
    <row r="36" spans="1:5" ht="57" x14ac:dyDescent="0.25">
      <c r="A36" s="39" t="s">
        <v>244</v>
      </c>
      <c r="B36" s="35" t="s">
        <v>182</v>
      </c>
      <c r="C36" s="26" t="s">
        <v>184</v>
      </c>
      <c r="D36" s="40" t="s">
        <v>0</v>
      </c>
      <c r="E36" s="51" t="s">
        <v>28</v>
      </c>
    </row>
    <row r="37" spans="1:5" ht="18" x14ac:dyDescent="0.25">
      <c r="A37" s="39" t="s">
        <v>245</v>
      </c>
      <c r="B37" s="52" t="s">
        <v>4</v>
      </c>
      <c r="C37" s="22"/>
      <c r="D37" s="39" t="s">
        <v>0</v>
      </c>
      <c r="E37" s="51" t="s">
        <v>28</v>
      </c>
    </row>
    <row r="38" spans="1:5" ht="18" x14ac:dyDescent="0.25">
      <c r="A38" s="39" t="s">
        <v>246</v>
      </c>
      <c r="B38" s="52" t="s">
        <v>5</v>
      </c>
      <c r="C38" s="22"/>
      <c r="D38" s="39" t="s">
        <v>0</v>
      </c>
      <c r="E38" s="51" t="s">
        <v>28</v>
      </c>
    </row>
    <row r="39" spans="1:5" ht="36" x14ac:dyDescent="0.25">
      <c r="A39" s="39" t="s">
        <v>247</v>
      </c>
      <c r="B39" s="56" t="s">
        <v>146</v>
      </c>
      <c r="C39" s="23"/>
      <c r="D39" s="42" t="s">
        <v>114</v>
      </c>
      <c r="E39" s="51" t="s">
        <v>28</v>
      </c>
    </row>
    <row r="40" spans="1:5" ht="36" x14ac:dyDescent="0.25">
      <c r="A40" s="39" t="s">
        <v>248</v>
      </c>
      <c r="B40" s="56" t="s">
        <v>501</v>
      </c>
      <c r="C40" s="22" t="s">
        <v>140</v>
      </c>
      <c r="D40" s="39" t="s">
        <v>3</v>
      </c>
      <c r="E40" s="51" t="s">
        <v>28</v>
      </c>
    </row>
    <row r="41" spans="1:5" ht="18" x14ac:dyDescent="0.25">
      <c r="A41" s="39" t="s">
        <v>249</v>
      </c>
      <c r="B41" s="53" t="s">
        <v>185</v>
      </c>
      <c r="C41" s="24"/>
      <c r="D41" s="39" t="s">
        <v>3</v>
      </c>
      <c r="E41" s="51" t="s">
        <v>28</v>
      </c>
    </row>
    <row r="42" spans="1:5" ht="36" x14ac:dyDescent="0.25">
      <c r="A42" s="39" t="s">
        <v>250</v>
      </c>
      <c r="B42" s="53" t="s">
        <v>414</v>
      </c>
      <c r="C42" s="78"/>
      <c r="D42" s="39" t="s">
        <v>7</v>
      </c>
      <c r="E42" s="51" t="s">
        <v>28</v>
      </c>
    </row>
    <row r="43" spans="1:5" ht="54" x14ac:dyDescent="0.25">
      <c r="A43" s="39" t="s">
        <v>251</v>
      </c>
      <c r="B43" s="35" t="s">
        <v>415</v>
      </c>
      <c r="C43" s="25" t="s">
        <v>188</v>
      </c>
      <c r="D43" s="43" t="s">
        <v>187</v>
      </c>
      <c r="E43" s="51" t="s">
        <v>28</v>
      </c>
    </row>
    <row r="44" spans="1:5" ht="54" x14ac:dyDescent="0.25">
      <c r="A44" s="39" t="s">
        <v>252</v>
      </c>
      <c r="B44" s="52" t="s">
        <v>106</v>
      </c>
      <c r="C44" s="29"/>
      <c r="D44" s="39"/>
      <c r="E44" s="51" t="s">
        <v>28</v>
      </c>
    </row>
    <row r="45" spans="1:5" ht="54" x14ac:dyDescent="0.25">
      <c r="A45" s="39" t="s">
        <v>253</v>
      </c>
      <c r="B45" s="52" t="s">
        <v>416</v>
      </c>
      <c r="C45" s="26" t="s">
        <v>417</v>
      </c>
      <c r="D45" s="39"/>
      <c r="E45" s="51" t="s">
        <v>28</v>
      </c>
    </row>
    <row r="46" spans="1:5" ht="54" x14ac:dyDescent="0.25">
      <c r="A46" s="39" t="s">
        <v>254</v>
      </c>
      <c r="B46" s="52" t="s">
        <v>26</v>
      </c>
      <c r="C46" s="22"/>
      <c r="D46" s="39" t="s">
        <v>1</v>
      </c>
      <c r="E46" s="51" t="s">
        <v>28</v>
      </c>
    </row>
    <row r="47" spans="1:5" ht="72" x14ac:dyDescent="0.25">
      <c r="A47" s="39" t="s">
        <v>255</v>
      </c>
      <c r="B47" s="52" t="s">
        <v>27</v>
      </c>
      <c r="C47" s="19"/>
      <c r="D47" s="40" t="s">
        <v>1</v>
      </c>
      <c r="E47" s="51" t="s">
        <v>28</v>
      </c>
    </row>
    <row r="48" spans="1:5" ht="42.75" x14ac:dyDescent="0.25">
      <c r="A48" s="39" t="s">
        <v>256</v>
      </c>
      <c r="B48" s="52" t="s">
        <v>6</v>
      </c>
      <c r="C48" s="26" t="s">
        <v>189</v>
      </c>
      <c r="D48" s="40" t="s">
        <v>7</v>
      </c>
      <c r="E48" s="51" t="s">
        <v>28</v>
      </c>
    </row>
    <row r="49" spans="1:5" ht="90" x14ac:dyDescent="0.25">
      <c r="A49" s="39" t="s">
        <v>257</v>
      </c>
      <c r="B49" s="35" t="s">
        <v>418</v>
      </c>
      <c r="C49" s="26" t="s">
        <v>419</v>
      </c>
      <c r="D49" s="39" t="s">
        <v>7</v>
      </c>
      <c r="E49" s="51" t="s">
        <v>28</v>
      </c>
    </row>
    <row r="50" spans="1:5" ht="23.25" x14ac:dyDescent="0.25">
      <c r="A50" s="83" t="s">
        <v>223</v>
      </c>
      <c r="B50" s="84"/>
      <c r="C50" s="85"/>
      <c r="D50" s="87"/>
      <c r="E50" s="86"/>
    </row>
    <row r="51" spans="1:5" ht="57" x14ac:dyDescent="0.25">
      <c r="A51" s="39" t="s">
        <v>430</v>
      </c>
      <c r="B51" s="52" t="s">
        <v>420</v>
      </c>
      <c r="C51" s="26" t="s">
        <v>421</v>
      </c>
      <c r="D51" s="28" t="s">
        <v>190</v>
      </c>
      <c r="E51" s="51" t="s">
        <v>28</v>
      </c>
    </row>
    <row r="52" spans="1:5" ht="57" x14ac:dyDescent="0.25">
      <c r="A52" s="39" t="s">
        <v>258</v>
      </c>
      <c r="B52" s="52" t="s">
        <v>151</v>
      </c>
      <c r="C52" s="26" t="s">
        <v>422</v>
      </c>
      <c r="D52" s="28" t="s">
        <v>191</v>
      </c>
      <c r="E52" s="51" t="s">
        <v>28</v>
      </c>
    </row>
    <row r="53" spans="1:5" ht="85.5" x14ac:dyDescent="0.25">
      <c r="A53" s="39" t="s">
        <v>259</v>
      </c>
      <c r="B53" s="52" t="s">
        <v>149</v>
      </c>
      <c r="C53" s="26" t="s">
        <v>423</v>
      </c>
      <c r="D53" s="40"/>
      <c r="E53" s="51" t="s">
        <v>28</v>
      </c>
    </row>
    <row r="54" spans="1:5" ht="57" x14ac:dyDescent="0.25">
      <c r="A54" s="39" t="s">
        <v>260</v>
      </c>
      <c r="B54" s="56" t="s">
        <v>150</v>
      </c>
      <c r="C54" s="22" t="s">
        <v>424</v>
      </c>
      <c r="D54" s="19"/>
      <c r="E54" s="51" t="s">
        <v>28</v>
      </c>
    </row>
    <row r="55" spans="1:5" ht="54" x14ac:dyDescent="0.25">
      <c r="A55" s="39" t="s">
        <v>261</v>
      </c>
      <c r="B55" s="56" t="s">
        <v>425</v>
      </c>
      <c r="C55" s="26" t="s">
        <v>426</v>
      </c>
      <c r="D55" s="42" t="s">
        <v>2</v>
      </c>
      <c r="E55" s="51" t="s">
        <v>28</v>
      </c>
    </row>
    <row r="56" spans="1:5" ht="72" x14ac:dyDescent="0.25">
      <c r="A56" s="39" t="s">
        <v>262</v>
      </c>
      <c r="B56" s="56" t="s">
        <v>428</v>
      </c>
      <c r="C56" s="26" t="s">
        <v>427</v>
      </c>
      <c r="D56" s="39" t="s">
        <v>192</v>
      </c>
      <c r="E56" s="51" t="s">
        <v>28</v>
      </c>
    </row>
    <row r="57" spans="1:5" ht="23.25" x14ac:dyDescent="0.25">
      <c r="A57" s="83" t="s">
        <v>222</v>
      </c>
      <c r="B57" s="84"/>
      <c r="C57" s="85"/>
      <c r="D57" s="87"/>
      <c r="E57" s="86"/>
    </row>
    <row r="58" spans="1:5" ht="54" x14ac:dyDescent="0.25">
      <c r="A58" s="39" t="s">
        <v>263</v>
      </c>
      <c r="B58" s="56" t="s">
        <v>429</v>
      </c>
      <c r="C58" s="22" t="s">
        <v>152</v>
      </c>
      <c r="D58" s="39" t="s">
        <v>0</v>
      </c>
      <c r="E58" s="51" t="s">
        <v>28</v>
      </c>
    </row>
    <row r="59" spans="1:5" ht="120" x14ac:dyDescent="0.25">
      <c r="A59" s="39">
        <v>50</v>
      </c>
      <c r="B59" s="53" t="s">
        <v>431</v>
      </c>
      <c r="C59" s="115" t="s">
        <v>194</v>
      </c>
      <c r="D59" s="39" t="s">
        <v>193</v>
      </c>
      <c r="E59" s="51" t="s">
        <v>28</v>
      </c>
    </row>
    <row r="60" spans="1:5" ht="54" x14ac:dyDescent="0.25">
      <c r="A60" s="39" t="s">
        <v>264</v>
      </c>
      <c r="B60" s="52" t="s">
        <v>502</v>
      </c>
      <c r="C60" s="26" t="s">
        <v>432</v>
      </c>
      <c r="D60" s="39" t="s">
        <v>195</v>
      </c>
      <c r="E60" s="135" t="s">
        <v>136</v>
      </c>
    </row>
    <row r="61" spans="1:5" ht="54" x14ac:dyDescent="0.25">
      <c r="A61" s="39" t="s">
        <v>265</v>
      </c>
      <c r="B61" s="53" t="s">
        <v>503</v>
      </c>
      <c r="C61" s="26" t="s">
        <v>433</v>
      </c>
      <c r="D61" s="39" t="s">
        <v>195</v>
      </c>
      <c r="E61" s="51" t="s">
        <v>28</v>
      </c>
    </row>
    <row r="62" spans="1:5" ht="54" x14ac:dyDescent="0.25">
      <c r="A62" s="39" t="s">
        <v>266</v>
      </c>
      <c r="B62" s="139" t="s">
        <v>504</v>
      </c>
      <c r="C62" s="22" t="s">
        <v>434</v>
      </c>
      <c r="D62" s="79" t="s">
        <v>114</v>
      </c>
      <c r="E62" s="135" t="s">
        <v>342</v>
      </c>
    </row>
    <row r="63" spans="1:5" ht="128.25" x14ac:dyDescent="0.25">
      <c r="A63" s="39" t="s">
        <v>267</v>
      </c>
      <c r="B63" s="35" t="s">
        <v>196</v>
      </c>
      <c r="C63" s="26" t="s">
        <v>436</v>
      </c>
      <c r="D63" s="28" t="s">
        <v>197</v>
      </c>
      <c r="E63" s="51" t="s">
        <v>28</v>
      </c>
    </row>
    <row r="64" spans="1:5" ht="71.25" x14ac:dyDescent="0.25">
      <c r="A64" s="39" t="s">
        <v>268</v>
      </c>
      <c r="B64" s="53" t="s">
        <v>200</v>
      </c>
      <c r="C64" s="117" t="s">
        <v>435</v>
      </c>
      <c r="D64" s="28" t="s">
        <v>197</v>
      </c>
      <c r="E64" s="51" t="s">
        <v>28</v>
      </c>
    </row>
    <row r="65" spans="1:5" ht="71.25" x14ac:dyDescent="0.25">
      <c r="A65" s="39" t="s">
        <v>269</v>
      </c>
      <c r="B65" s="35" t="s">
        <v>201</v>
      </c>
      <c r="C65" s="116" t="s">
        <v>435</v>
      </c>
      <c r="D65" s="28" t="s">
        <v>197</v>
      </c>
      <c r="E65" s="51" t="s">
        <v>28</v>
      </c>
    </row>
    <row r="66" spans="1:5" ht="57" x14ac:dyDescent="0.25">
      <c r="A66" s="39" t="s">
        <v>270</v>
      </c>
      <c r="B66" s="52" t="s">
        <v>505</v>
      </c>
      <c r="C66" s="25" t="s">
        <v>437</v>
      </c>
      <c r="D66" s="28" t="s">
        <v>465</v>
      </c>
      <c r="E66" s="51"/>
    </row>
    <row r="67" spans="1:5" ht="42.75" x14ac:dyDescent="0.25">
      <c r="A67" s="39" t="s">
        <v>271</v>
      </c>
      <c r="B67" s="53" t="s">
        <v>198</v>
      </c>
      <c r="C67" s="117" t="s">
        <v>438</v>
      </c>
      <c r="D67" s="28" t="s">
        <v>465</v>
      </c>
      <c r="E67" s="51" t="s">
        <v>28</v>
      </c>
    </row>
    <row r="68" spans="1:5" ht="54" x14ac:dyDescent="0.25">
      <c r="A68" s="39" t="s">
        <v>272</v>
      </c>
      <c r="B68" s="35" t="s">
        <v>199</v>
      </c>
      <c r="C68" s="116" t="s">
        <v>438</v>
      </c>
      <c r="D68" s="28" t="s">
        <v>465</v>
      </c>
      <c r="E68" s="51" t="s">
        <v>28</v>
      </c>
    </row>
    <row r="69" spans="1:5" ht="127.5" x14ac:dyDescent="0.25">
      <c r="A69" s="39">
        <v>60</v>
      </c>
      <c r="B69" s="53" t="s">
        <v>439</v>
      </c>
      <c r="C69" s="115" t="s">
        <v>440</v>
      </c>
      <c r="D69" s="23" t="s">
        <v>173</v>
      </c>
      <c r="E69" s="51" t="s">
        <v>343</v>
      </c>
    </row>
    <row r="70" spans="1:5" ht="36" x14ac:dyDescent="0.25">
      <c r="A70" s="39">
        <v>61</v>
      </c>
      <c r="B70" s="56" t="s">
        <v>506</v>
      </c>
      <c r="C70" s="115" t="s">
        <v>441</v>
      </c>
      <c r="D70" s="41" t="s">
        <v>172</v>
      </c>
      <c r="E70" s="51" t="s">
        <v>344</v>
      </c>
    </row>
    <row r="71" spans="1:5" ht="357" x14ac:dyDescent="0.25">
      <c r="A71" s="39" t="s">
        <v>273</v>
      </c>
      <c r="B71" s="35" t="s">
        <v>442</v>
      </c>
      <c r="C71" s="81" t="s">
        <v>443</v>
      </c>
      <c r="D71" s="40"/>
      <c r="E71" s="51" t="s">
        <v>133</v>
      </c>
    </row>
    <row r="72" spans="1:5" ht="60" x14ac:dyDescent="0.25">
      <c r="A72" s="39" t="s">
        <v>274</v>
      </c>
      <c r="B72" s="53" t="s">
        <v>507</v>
      </c>
      <c r="C72" s="115" t="s">
        <v>444</v>
      </c>
      <c r="D72" s="41"/>
      <c r="E72" s="51" t="s">
        <v>345</v>
      </c>
    </row>
    <row r="73" spans="1:5" ht="105" x14ac:dyDescent="0.25">
      <c r="A73" s="39" t="s">
        <v>275</v>
      </c>
      <c r="B73" s="35" t="s">
        <v>508</v>
      </c>
      <c r="C73" s="118" t="s">
        <v>445</v>
      </c>
      <c r="D73" s="40" t="s">
        <v>174</v>
      </c>
      <c r="E73" s="51" t="s">
        <v>346</v>
      </c>
    </row>
    <row r="74" spans="1:5" ht="36" x14ac:dyDescent="0.25">
      <c r="A74" s="39" t="s">
        <v>276</v>
      </c>
      <c r="B74" s="35" t="s">
        <v>509</v>
      </c>
      <c r="C74" s="35" t="s">
        <v>493</v>
      </c>
      <c r="D74" s="40" t="s">
        <v>2</v>
      </c>
      <c r="E74" s="51" t="s">
        <v>347</v>
      </c>
    </row>
    <row r="75" spans="1:5" ht="75" x14ac:dyDescent="0.25">
      <c r="A75" s="39" t="s">
        <v>277</v>
      </c>
      <c r="B75" s="52" t="s">
        <v>510</v>
      </c>
      <c r="C75" s="81" t="s">
        <v>446</v>
      </c>
      <c r="D75" s="80" t="s">
        <v>2</v>
      </c>
      <c r="E75" s="51" t="s">
        <v>348</v>
      </c>
    </row>
    <row r="76" spans="1:5" ht="38.25" x14ac:dyDescent="0.25">
      <c r="A76" s="39" t="s">
        <v>278</v>
      </c>
      <c r="B76" s="52" t="s">
        <v>170</v>
      </c>
      <c r="C76" s="81" t="s">
        <v>447</v>
      </c>
      <c r="D76" s="80" t="s">
        <v>2</v>
      </c>
      <c r="E76" s="51" t="s">
        <v>349</v>
      </c>
    </row>
    <row r="77" spans="1:5" ht="54" x14ac:dyDescent="0.25">
      <c r="A77" s="39" t="s">
        <v>279</v>
      </c>
      <c r="B77" s="52" t="s">
        <v>520</v>
      </c>
      <c r="C77" s="81"/>
      <c r="D77" s="54" t="s">
        <v>519</v>
      </c>
      <c r="E77" s="51" t="s">
        <v>518</v>
      </c>
    </row>
    <row r="78" spans="1:5" ht="23.25" x14ac:dyDescent="0.25">
      <c r="A78" s="83" t="s">
        <v>203</v>
      </c>
      <c r="B78" s="84"/>
      <c r="C78" s="85"/>
      <c r="D78" s="87"/>
      <c r="E78" s="86"/>
    </row>
    <row r="79" spans="1:5" ht="54" x14ac:dyDescent="0.25">
      <c r="A79" s="39" t="s">
        <v>280</v>
      </c>
      <c r="B79" s="35" t="s">
        <v>204</v>
      </c>
      <c r="C79" s="119" t="s">
        <v>227</v>
      </c>
      <c r="D79" s="44" t="s">
        <v>114</v>
      </c>
      <c r="E79" s="51" t="s">
        <v>350</v>
      </c>
    </row>
    <row r="80" spans="1:5" ht="54" x14ac:dyDescent="0.25">
      <c r="A80" s="39" t="s">
        <v>281</v>
      </c>
      <c r="B80" s="53" t="s">
        <v>229</v>
      </c>
      <c r="C80" s="26" t="s">
        <v>202</v>
      </c>
      <c r="D80" s="44" t="s">
        <v>114</v>
      </c>
      <c r="E80" s="51" t="s">
        <v>91</v>
      </c>
    </row>
    <row r="81" spans="1:5" ht="128.25" x14ac:dyDescent="0.25">
      <c r="A81" s="39" t="s">
        <v>282</v>
      </c>
      <c r="B81" s="52" t="s">
        <v>228</v>
      </c>
      <c r="C81" s="26" t="s">
        <v>448</v>
      </c>
      <c r="D81" s="39" t="s">
        <v>2</v>
      </c>
      <c r="E81" s="51" t="s">
        <v>351</v>
      </c>
    </row>
    <row r="82" spans="1:5" ht="51" x14ac:dyDescent="0.25">
      <c r="A82" s="39" t="s">
        <v>283</v>
      </c>
      <c r="B82" s="56" t="s">
        <v>153</v>
      </c>
      <c r="C82" s="26" t="s">
        <v>227</v>
      </c>
      <c r="D82" s="44" t="s">
        <v>114</v>
      </c>
      <c r="E82" s="51" t="s">
        <v>91</v>
      </c>
    </row>
    <row r="83" spans="1:5" ht="54" x14ac:dyDescent="0.25">
      <c r="A83" s="39" t="s">
        <v>284</v>
      </c>
      <c r="B83" s="52" t="s">
        <v>25</v>
      </c>
      <c r="C83" s="82"/>
      <c r="D83" s="39" t="s">
        <v>108</v>
      </c>
      <c r="E83" s="51" t="s">
        <v>134</v>
      </c>
    </row>
    <row r="84" spans="1:5" ht="54" x14ac:dyDescent="0.25">
      <c r="A84" s="39" t="s">
        <v>285</v>
      </c>
      <c r="B84" s="53" t="s">
        <v>205</v>
      </c>
      <c r="C84" s="59" t="s">
        <v>227</v>
      </c>
      <c r="D84" s="44" t="s">
        <v>114</v>
      </c>
      <c r="E84" s="136" t="s">
        <v>352</v>
      </c>
    </row>
    <row r="85" spans="1:5" ht="89.25" x14ac:dyDescent="0.25">
      <c r="A85" s="39" t="s">
        <v>286</v>
      </c>
      <c r="B85" s="56" t="s">
        <v>206</v>
      </c>
      <c r="C85" s="26" t="s">
        <v>449</v>
      </c>
      <c r="D85" s="39" t="s">
        <v>2</v>
      </c>
      <c r="E85" s="136" t="s">
        <v>353</v>
      </c>
    </row>
    <row r="86" spans="1:5" ht="36" x14ac:dyDescent="0.25">
      <c r="A86" s="39" t="s">
        <v>287</v>
      </c>
      <c r="B86" s="56" t="s">
        <v>154</v>
      </c>
      <c r="C86" s="25" t="s">
        <v>227</v>
      </c>
      <c r="D86" s="44" t="s">
        <v>114</v>
      </c>
      <c r="E86" s="137">
        <v>50922937</v>
      </c>
    </row>
    <row r="87" spans="1:5" ht="36" x14ac:dyDescent="0.25">
      <c r="A87" s="39" t="s">
        <v>288</v>
      </c>
      <c r="B87" s="52" t="s">
        <v>10</v>
      </c>
      <c r="C87" s="25" t="s">
        <v>227</v>
      </c>
      <c r="D87" s="40" t="s">
        <v>2</v>
      </c>
      <c r="E87" s="138">
        <v>0.1109</v>
      </c>
    </row>
    <row r="88" spans="1:5" ht="36" x14ac:dyDescent="0.25">
      <c r="A88" s="39" t="s">
        <v>289</v>
      </c>
      <c r="B88" s="52" t="s">
        <v>11</v>
      </c>
      <c r="C88" s="25" t="s">
        <v>227</v>
      </c>
      <c r="D88" s="40" t="s">
        <v>12</v>
      </c>
      <c r="E88" s="51">
        <v>1.663</v>
      </c>
    </row>
    <row r="89" spans="1:5" ht="18" x14ac:dyDescent="0.25">
      <c r="A89" s="92"/>
      <c r="B89" s="92"/>
      <c r="C89" s="93"/>
      <c r="D89" s="94"/>
      <c r="E89" s="86"/>
    </row>
    <row r="90" spans="1:5" ht="57" x14ac:dyDescent="0.25">
      <c r="A90" s="39" t="s">
        <v>290</v>
      </c>
      <c r="B90" s="52" t="s">
        <v>90</v>
      </c>
      <c r="C90" s="22" t="s">
        <v>450</v>
      </c>
      <c r="D90" s="44" t="s">
        <v>114</v>
      </c>
      <c r="E90" s="51" t="s">
        <v>66</v>
      </c>
    </row>
    <row r="91" spans="1:5" ht="38.25" x14ac:dyDescent="0.25">
      <c r="A91" s="39" t="s">
        <v>291</v>
      </c>
      <c r="B91" s="52" t="s">
        <v>155</v>
      </c>
      <c r="C91" s="19"/>
      <c r="D91" s="39"/>
      <c r="E91" s="136" t="s">
        <v>354</v>
      </c>
    </row>
    <row r="92" spans="1:5" ht="54" x14ac:dyDescent="0.25">
      <c r="A92" s="39" t="s">
        <v>292</v>
      </c>
      <c r="B92" s="52" t="s">
        <v>207</v>
      </c>
      <c r="C92" s="26" t="s">
        <v>156</v>
      </c>
      <c r="D92" s="44" t="s">
        <v>114</v>
      </c>
      <c r="E92" s="51" t="s">
        <v>28</v>
      </c>
    </row>
    <row r="93" spans="1:5" ht="54" x14ac:dyDescent="0.25">
      <c r="A93" s="39" t="s">
        <v>293</v>
      </c>
      <c r="B93" s="52" t="s">
        <v>157</v>
      </c>
      <c r="C93" s="26" t="s">
        <v>158</v>
      </c>
      <c r="D93" s="44" t="s">
        <v>114</v>
      </c>
      <c r="E93" s="51" t="s">
        <v>67</v>
      </c>
    </row>
    <row r="94" spans="1:5" ht="54" x14ac:dyDescent="0.25">
      <c r="A94" s="39" t="s">
        <v>294</v>
      </c>
      <c r="B94" s="52" t="s">
        <v>451</v>
      </c>
      <c r="C94" s="26" t="s">
        <v>208</v>
      </c>
      <c r="D94" s="44" t="s">
        <v>114</v>
      </c>
      <c r="E94" s="51" t="s">
        <v>28</v>
      </c>
    </row>
    <row r="95" spans="1:5" ht="54" x14ac:dyDescent="0.25">
      <c r="A95" s="39" t="s">
        <v>295</v>
      </c>
      <c r="B95" s="52" t="s">
        <v>452</v>
      </c>
      <c r="C95" s="26" t="s">
        <v>209</v>
      </c>
      <c r="D95" s="44" t="s">
        <v>114</v>
      </c>
      <c r="E95" s="51" t="s">
        <v>28</v>
      </c>
    </row>
    <row r="96" spans="1:5" ht="54" x14ac:dyDescent="0.25">
      <c r="A96" s="39" t="s">
        <v>296</v>
      </c>
      <c r="B96" s="52" t="s">
        <v>159</v>
      </c>
      <c r="C96" s="19"/>
      <c r="D96" s="44" t="s">
        <v>114</v>
      </c>
      <c r="E96" s="51" t="s">
        <v>28</v>
      </c>
    </row>
    <row r="97" spans="1:5" ht="85.5" x14ac:dyDescent="0.25">
      <c r="A97" s="39" t="s">
        <v>297</v>
      </c>
      <c r="B97" s="52" t="s">
        <v>88</v>
      </c>
      <c r="C97" s="26" t="s">
        <v>453</v>
      </c>
      <c r="D97" s="44" t="s">
        <v>114</v>
      </c>
      <c r="E97" s="51" t="s">
        <v>28</v>
      </c>
    </row>
    <row r="98" spans="1:5" ht="36" x14ac:dyDescent="0.25">
      <c r="A98" s="39" t="s">
        <v>298</v>
      </c>
      <c r="B98" s="52" t="s">
        <v>9</v>
      </c>
      <c r="C98" s="22"/>
      <c r="D98" s="44" t="s">
        <v>114</v>
      </c>
      <c r="E98" s="51" t="s">
        <v>28</v>
      </c>
    </row>
    <row r="99" spans="1:5" ht="42.75" x14ac:dyDescent="0.25">
      <c r="A99" s="39" t="s">
        <v>299</v>
      </c>
      <c r="B99" s="52" t="s">
        <v>454</v>
      </c>
      <c r="C99" s="26" t="s">
        <v>210</v>
      </c>
      <c r="D99" s="44" t="s">
        <v>114</v>
      </c>
      <c r="E99" s="51" t="s">
        <v>28</v>
      </c>
    </row>
    <row r="100" spans="1:5" ht="23.25" x14ac:dyDescent="0.25">
      <c r="A100" s="83" t="s">
        <v>226</v>
      </c>
      <c r="B100" s="92"/>
      <c r="C100" s="95"/>
      <c r="D100" s="96"/>
      <c r="E100" s="86"/>
    </row>
    <row r="101" spans="1:5" ht="153" x14ac:dyDescent="0.25">
      <c r="A101" s="39" t="s">
        <v>300</v>
      </c>
      <c r="B101" s="52" t="s">
        <v>100</v>
      </c>
      <c r="C101" s="23" t="s">
        <v>455</v>
      </c>
      <c r="D101" s="39"/>
      <c r="E101" s="51" t="s">
        <v>496</v>
      </c>
    </row>
    <row r="102" spans="1:5" ht="38.25" x14ac:dyDescent="0.25">
      <c r="A102" s="39" t="s">
        <v>301</v>
      </c>
      <c r="B102" s="35" t="s">
        <v>109</v>
      </c>
      <c r="C102" s="25" t="s">
        <v>107</v>
      </c>
      <c r="D102" s="39"/>
      <c r="E102" s="51" t="s">
        <v>497</v>
      </c>
    </row>
    <row r="103" spans="1:5" ht="51" x14ac:dyDescent="0.25">
      <c r="A103" s="39" t="s">
        <v>302</v>
      </c>
      <c r="B103" s="35" t="s">
        <v>212</v>
      </c>
      <c r="C103" s="10"/>
      <c r="D103" s="39" t="s">
        <v>116</v>
      </c>
      <c r="E103" s="136" t="s">
        <v>355</v>
      </c>
    </row>
    <row r="104" spans="1:5" ht="127.5" x14ac:dyDescent="0.25">
      <c r="A104" s="39" t="s">
        <v>303</v>
      </c>
      <c r="B104" s="35" t="s">
        <v>213</v>
      </c>
      <c r="C104" s="25" t="s">
        <v>211</v>
      </c>
      <c r="D104" s="39" t="s">
        <v>16</v>
      </c>
      <c r="E104" s="136" t="s">
        <v>356</v>
      </c>
    </row>
    <row r="105" spans="1:5" ht="140.25" x14ac:dyDescent="0.25">
      <c r="A105" s="39" t="s">
        <v>304</v>
      </c>
      <c r="B105" s="52" t="s">
        <v>110</v>
      </c>
      <c r="C105" s="25" t="s">
        <v>111</v>
      </c>
      <c r="D105" s="39"/>
      <c r="E105" s="51" t="s">
        <v>68</v>
      </c>
    </row>
    <row r="106" spans="1:5" ht="54" x14ac:dyDescent="0.25">
      <c r="A106" s="39" t="s">
        <v>305</v>
      </c>
      <c r="B106" s="52" t="s">
        <v>214</v>
      </c>
      <c r="C106" s="25"/>
      <c r="D106" s="39"/>
      <c r="E106" s="51">
        <v>4</v>
      </c>
    </row>
    <row r="107" spans="1:5" ht="72" x14ac:dyDescent="0.25">
      <c r="A107" s="39" t="s">
        <v>306</v>
      </c>
      <c r="B107" s="52" t="s">
        <v>456</v>
      </c>
      <c r="C107" s="25" t="s">
        <v>113</v>
      </c>
      <c r="D107" s="39" t="s">
        <v>114</v>
      </c>
      <c r="E107" s="51" t="s">
        <v>69</v>
      </c>
    </row>
    <row r="108" spans="1:5" ht="165.75" x14ac:dyDescent="0.25">
      <c r="A108" s="39" t="s">
        <v>307</v>
      </c>
      <c r="B108" s="52" t="s">
        <v>115</v>
      </c>
      <c r="C108" s="23" t="s">
        <v>215</v>
      </c>
      <c r="D108" s="39"/>
      <c r="E108" s="136" t="s">
        <v>357</v>
      </c>
    </row>
    <row r="109" spans="1:5" ht="72" x14ac:dyDescent="0.25">
      <c r="A109" s="39" t="s">
        <v>308</v>
      </c>
      <c r="B109" s="52" t="s">
        <v>89</v>
      </c>
      <c r="C109" s="25"/>
      <c r="D109" s="39" t="s">
        <v>16</v>
      </c>
      <c r="E109" s="51" t="s">
        <v>498</v>
      </c>
    </row>
    <row r="110" spans="1:5" ht="72" x14ac:dyDescent="0.25">
      <c r="A110" s="39" t="s">
        <v>309</v>
      </c>
      <c r="B110" s="52" t="s">
        <v>123</v>
      </c>
      <c r="C110" s="25"/>
      <c r="D110" s="39" t="s">
        <v>16</v>
      </c>
      <c r="E110" s="51" t="s">
        <v>499</v>
      </c>
    </row>
    <row r="111" spans="1:5" ht="140.25" x14ac:dyDescent="0.25">
      <c r="A111" s="39" t="s">
        <v>310</v>
      </c>
      <c r="B111" s="52" t="s">
        <v>122</v>
      </c>
      <c r="C111" s="24"/>
      <c r="D111" s="39" t="s">
        <v>16</v>
      </c>
      <c r="E111" s="136" t="s">
        <v>358</v>
      </c>
    </row>
    <row r="112" spans="1:5" ht="63.75" x14ac:dyDescent="0.25">
      <c r="A112" s="39" t="s">
        <v>311</v>
      </c>
      <c r="B112" s="52" t="s">
        <v>117</v>
      </c>
      <c r="C112" s="25"/>
      <c r="D112" s="39" t="s">
        <v>116</v>
      </c>
      <c r="E112" s="51" t="s">
        <v>70</v>
      </c>
    </row>
    <row r="113" spans="1:5" ht="72" x14ac:dyDescent="0.25">
      <c r="A113" s="39" t="s">
        <v>312</v>
      </c>
      <c r="B113" s="56" t="s">
        <v>216</v>
      </c>
      <c r="C113" s="24"/>
      <c r="D113" s="39" t="s">
        <v>116</v>
      </c>
      <c r="E113" s="51" t="s">
        <v>135</v>
      </c>
    </row>
    <row r="114" spans="1:5" ht="23.25" x14ac:dyDescent="0.25">
      <c r="A114" s="83" t="s">
        <v>220</v>
      </c>
      <c r="B114" s="92"/>
      <c r="C114" s="95"/>
      <c r="D114" s="96"/>
      <c r="E114" s="86"/>
    </row>
    <row r="115" spans="1:5" ht="36" x14ac:dyDescent="0.25">
      <c r="A115" s="39" t="s">
        <v>457</v>
      </c>
      <c r="B115" s="56" t="s">
        <v>161</v>
      </c>
      <c r="C115" s="25" t="s">
        <v>217</v>
      </c>
      <c r="D115" s="45"/>
      <c r="E115" s="51" t="s">
        <v>28</v>
      </c>
    </row>
    <row r="116" spans="1:5" ht="54" x14ac:dyDescent="0.25">
      <c r="A116" s="39" t="s">
        <v>458</v>
      </c>
      <c r="B116" s="52" t="s">
        <v>160</v>
      </c>
      <c r="C116" s="19"/>
      <c r="D116" s="39" t="s">
        <v>13</v>
      </c>
      <c r="E116" s="51" t="s">
        <v>28</v>
      </c>
    </row>
    <row r="117" spans="1:5" ht="85.5" x14ac:dyDescent="0.25">
      <c r="A117" s="39" t="s">
        <v>313</v>
      </c>
      <c r="B117" s="52" t="s">
        <v>162</v>
      </c>
      <c r="C117" s="25" t="s">
        <v>459</v>
      </c>
      <c r="D117" s="39" t="s">
        <v>2</v>
      </c>
      <c r="E117" s="51" t="s">
        <v>71</v>
      </c>
    </row>
    <row r="118" spans="1:5" ht="99.75" x14ac:dyDescent="0.25">
      <c r="A118" s="39" t="s">
        <v>314</v>
      </c>
      <c r="B118" s="52" t="s">
        <v>163</v>
      </c>
      <c r="C118" s="26" t="s">
        <v>460</v>
      </c>
      <c r="D118" s="39" t="s">
        <v>164</v>
      </c>
      <c r="E118" s="51" t="s">
        <v>72</v>
      </c>
    </row>
    <row r="119" spans="1:5" ht="54" x14ac:dyDescent="0.25">
      <c r="A119" s="39" t="s">
        <v>315</v>
      </c>
      <c r="B119" s="52" t="s">
        <v>218</v>
      </c>
      <c r="C119" s="26" t="s">
        <v>137</v>
      </c>
      <c r="D119" s="40" t="s">
        <v>14</v>
      </c>
      <c r="E119" s="68" t="s">
        <v>73</v>
      </c>
    </row>
    <row r="120" spans="1:5" ht="57" x14ac:dyDescent="0.25">
      <c r="A120" s="39" t="s">
        <v>316</v>
      </c>
      <c r="B120" s="52" t="s">
        <v>165</v>
      </c>
      <c r="C120" s="26" t="s">
        <v>138</v>
      </c>
      <c r="D120" s="40" t="s">
        <v>14</v>
      </c>
      <c r="E120" s="51" t="s">
        <v>74</v>
      </c>
    </row>
    <row r="121" spans="1:5" ht="23.25" x14ac:dyDescent="0.25">
      <c r="A121" s="83" t="s">
        <v>219</v>
      </c>
      <c r="B121" s="92"/>
      <c r="C121" s="93"/>
      <c r="D121" s="94"/>
      <c r="E121" s="86"/>
    </row>
    <row r="122" spans="1:5" ht="18" x14ac:dyDescent="0.25">
      <c r="A122" s="39" t="s">
        <v>317</v>
      </c>
      <c r="B122" s="52" t="s">
        <v>15</v>
      </c>
      <c r="C122" s="25" t="s">
        <v>139</v>
      </c>
      <c r="D122" s="39"/>
      <c r="E122" s="51" t="s">
        <v>28</v>
      </c>
    </row>
    <row r="123" spans="1:5" ht="57" x14ac:dyDescent="0.25">
      <c r="A123" s="39" t="s">
        <v>318</v>
      </c>
      <c r="B123" s="56" t="s">
        <v>17</v>
      </c>
      <c r="C123" s="26" t="s">
        <v>461</v>
      </c>
      <c r="D123" s="40"/>
      <c r="E123" s="51" t="s">
        <v>28</v>
      </c>
    </row>
    <row r="124" spans="1:5" ht="57" x14ac:dyDescent="0.25">
      <c r="A124" s="39" t="s">
        <v>319</v>
      </c>
      <c r="B124" s="56" t="s">
        <v>166</v>
      </c>
      <c r="C124" s="26" t="s">
        <v>462</v>
      </c>
      <c r="D124" s="40"/>
      <c r="E124" s="51" t="s">
        <v>28</v>
      </c>
    </row>
    <row r="125" spans="1:5" ht="42.75" x14ac:dyDescent="0.25">
      <c r="A125" s="39" t="s">
        <v>320</v>
      </c>
      <c r="B125" s="56" t="s">
        <v>167</v>
      </c>
      <c r="C125" s="26" t="s">
        <v>463</v>
      </c>
      <c r="D125" s="40"/>
      <c r="E125" s="51" t="s">
        <v>28</v>
      </c>
    </row>
    <row r="126" spans="1:5" ht="54" x14ac:dyDescent="0.25">
      <c r="A126" s="39" t="s">
        <v>321</v>
      </c>
      <c r="B126" s="56" t="s">
        <v>18</v>
      </c>
      <c r="C126" s="22" t="s">
        <v>79</v>
      </c>
      <c r="D126" s="40"/>
      <c r="E126" s="51" t="s">
        <v>28</v>
      </c>
    </row>
    <row r="127" spans="1:5" ht="54" x14ac:dyDescent="0.25">
      <c r="A127" s="39" t="s">
        <v>322</v>
      </c>
      <c r="B127" s="52" t="s">
        <v>19</v>
      </c>
      <c r="C127" s="26" t="s">
        <v>464</v>
      </c>
      <c r="D127" s="39"/>
      <c r="E127" s="51" t="s">
        <v>28</v>
      </c>
    </row>
    <row r="128" spans="1:5" ht="255" x14ac:dyDescent="0.25">
      <c r="A128" s="39" t="s">
        <v>323</v>
      </c>
      <c r="B128" s="52" t="s">
        <v>21</v>
      </c>
      <c r="C128" s="22" t="s">
        <v>79</v>
      </c>
      <c r="D128" s="39"/>
      <c r="E128" s="51" t="s">
        <v>75</v>
      </c>
    </row>
    <row r="129" spans="1:5" ht="42.75" x14ac:dyDescent="0.25">
      <c r="A129" s="39" t="s">
        <v>324</v>
      </c>
      <c r="B129" s="52" t="s">
        <v>20</v>
      </c>
      <c r="C129" s="22" t="s">
        <v>221</v>
      </c>
      <c r="D129" s="39"/>
      <c r="E129" s="51" t="s">
        <v>76</v>
      </c>
    </row>
    <row r="130" spans="1:5" ht="38.25" x14ac:dyDescent="0.25">
      <c r="A130" s="39" t="s">
        <v>325</v>
      </c>
      <c r="B130" s="52" t="s">
        <v>22</v>
      </c>
      <c r="C130" s="22"/>
      <c r="D130" s="39"/>
      <c r="E130" s="51" t="s">
        <v>77</v>
      </c>
    </row>
    <row r="131" spans="1:5" x14ac:dyDescent="0.25">
      <c r="B131" s="142"/>
    </row>
  </sheetData>
  <mergeCells count="5"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Formulár</vt:lpstr>
      <vt:lpstr>Vzorový projekt SSC</vt:lpstr>
      <vt:lpstr>Vzorový projekt NDS</vt:lpstr>
      <vt:lpstr>Vzorový projekt ZSSK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Janko</dc:creator>
  <cp:lastModifiedBy>Luciakova Lucia</cp:lastModifiedBy>
  <cp:lastPrinted>2018-02-15T09:41:01Z</cp:lastPrinted>
  <dcterms:created xsi:type="dcterms:W3CDTF">2017-09-14T20:51:18Z</dcterms:created>
  <dcterms:modified xsi:type="dcterms:W3CDTF">2023-01-16T06:29:29Z</dcterms:modified>
</cp:coreProperties>
</file>