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rumanova\Desktop\WEB OPII KONTROLA\"/>
    </mc:Choice>
  </mc:AlternateContent>
  <bookViews>
    <workbookView xWindow="0" yWindow="0" windowWidth="14775" windowHeight="8460"/>
  </bookViews>
  <sheets>
    <sheet name="I_18-389 Poprad most" sheetId="3" r:id="rId1"/>
    <sheet name="I_18-053 Haniska most" sheetId="5" r:id="rId2"/>
    <sheet name="I_66-041 Vernár most" sheetId="6" r:id="rId3"/>
    <sheet name="I_66-077 Ždiar most" sheetId="7" r:id="rId4"/>
    <sheet name="I_66-081 Ždiar most" sheetId="8" r:id="rId5"/>
    <sheet name="I_68-021 Ľubotín nadjazd" sheetId="9" r:id="rId6"/>
    <sheet name="I_77-020 Hniezdne most" sheetId="10" r:id="rId7"/>
  </sheets>
  <definedNames>
    <definedName name="_xlnm.Print_Area" localSheetId="0">'I_18-389 Poprad most'!$A$1:$H$131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0" l="1"/>
  <c r="E97" i="10"/>
  <c r="E98" i="9"/>
  <c r="E97" i="9"/>
  <c r="E98" i="8"/>
  <c r="E97" i="8"/>
  <c r="E98" i="7"/>
  <c r="E97" i="7"/>
  <c r="E98" i="6"/>
  <c r="E97" i="6"/>
  <c r="E98" i="5"/>
  <c r="E97" i="5"/>
  <c r="E97" i="3"/>
  <c r="E98" i="3"/>
  <c r="E32" i="8" l="1"/>
  <c r="E32" i="6" l="1"/>
  <c r="E15" i="5" l="1"/>
</calcChain>
</file>

<file path=xl/sharedStrings.xml><?xml version="1.0" encoding="utf-8"?>
<sst xmlns="http://schemas.openxmlformats.org/spreadsheetml/2006/main" count="3488" uniqueCount="489">
  <si>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</si>
  <si>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</si>
  <si>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</si>
  <si>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</si>
  <si>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</si>
  <si>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</si>
  <si>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</si>
  <si>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</si>
  <si>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</si>
  <si>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</si>
  <si>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</si>
  <si>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</si>
  <si>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</si>
  <si>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</si>
  <si>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</si>
  <si>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</si>
  <si>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</si>
  <si>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</si>
  <si>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</si>
  <si>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</si>
  <si>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</si>
  <si>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</si>
  <si>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</si>
  <si>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</si>
  <si>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</si>
  <si>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</si>
  <si>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</si>
  <si>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</si>
  <si>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-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</si>
  <si>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</si>
  <si>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</si>
  <si>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</si>
  <si>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</si>
  <si>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</si>
  <si>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</si>
  <si>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</si>
  <si>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</si>
  <si>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</si>
  <si>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</si>
  <si>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</si>
  <si>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</si>
  <si>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</si>
  <si>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</si>
  <si>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</si>
  <si>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</si>
  <si>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</si>
  <si>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</si>
  <si>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</si>
  <si>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</si>
  <si>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</si>
  <si>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</si>
  <si>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</si>
  <si>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</si>
  <si>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</si>
  <si>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</si>
  <si>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</si>
  <si>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</si>
  <si>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</si>
  <si>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</si>
  <si>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t>Dĺžka trvania kontroly Úradom pre VO (druhá ex-ante kontrola)</t>
  </si>
  <si>
    <t>Dĺžka trvania revíznych postupov VO (od predloženia prvotných dokumentov po právoplatné rozhodnutie)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</si>
  <si>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</si>
  <si>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</si>
  <si>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</si>
  <si>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</si>
  <si>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</si>
  <si>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</si>
  <si>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</si>
  <si>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</si>
  <si>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</si>
  <si>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</si>
  <si>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</si>
  <si>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</si>
  <si>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</si>
  <si>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</si>
  <si>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</si>
  <si>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</si>
  <si>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</si>
  <si>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</si>
  <si>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</si>
  <si>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</si>
  <si>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</si>
  <si>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</si>
  <si>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</si>
  <si>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</si>
  <si>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</si>
  <si>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</si>
  <si>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</si>
  <si>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</si>
  <si>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</si>
  <si>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</si>
  <si>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</si>
  <si>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</si>
  <si>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</si>
  <si>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</si>
  <si>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</si>
  <si>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</si>
  <si>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</si>
  <si>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</si>
  <si>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</si>
  <si>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</si>
  <si>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</si>
  <si>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</si>
  <si>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</si>
  <si>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</si>
  <si>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</si>
  <si>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</si>
  <si>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</si>
  <si>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</si>
  <si>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</si>
  <si>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</si>
  <si>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</si>
  <si>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</si>
  <si>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</si>
  <si>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</si>
  <si>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</si>
  <si>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</si>
  <si>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</si>
  <si>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</si>
  <si>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</si>
  <si>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</si>
  <si>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</si>
  <si>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</si>
  <si>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</si>
  <si>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</si>
  <si>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</si>
  <si>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</si>
  <si>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</si>
  <si>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</si>
  <si>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</si>
  <si>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</si>
  <si>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</si>
  <si>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</si>
  <si>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</si>
  <si>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</si>
  <si>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</si>
  <si>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</si>
  <si>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</si>
  <si>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</si>
  <si>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</si>
  <si>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</si>
  <si>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</si>
  <si>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</si>
  <si>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</si>
  <si>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</si>
  <si>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</si>
  <si>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</si>
  <si>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</si>
  <si>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</si>
  <si>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</si>
  <si>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</si>
  <si>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</si>
  <si>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</si>
  <si>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</si>
  <si>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</si>
  <si>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</si>
  <si>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</si>
  <si>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</si>
  <si>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</si>
  <si>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</si>
  <si>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</si>
  <si>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</si>
  <si>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</si>
  <si>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</si>
  <si>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</si>
  <si>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</si>
  <si>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</si>
  <si>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</si>
  <si>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</si>
  <si>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</si>
  <si>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</si>
  <si>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</si>
  <si>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</si>
  <si>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</si>
  <si>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</si>
  <si>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</si>
  <si>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</si>
  <si>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</si>
  <si>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</si>
  <si>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</si>
  <si>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</si>
  <si>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</si>
  <si>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</si>
  <si>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</si>
  <si>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</si>
  <si>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</si>
  <si>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</si>
  <si>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</si>
  <si>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</si>
  <si>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</si>
  <si>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</si>
  <si>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</si>
  <si>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</si>
  <si>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</si>
  <si>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</si>
  <si>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</si>
  <si>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</si>
  <si>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</si>
  <si>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</si>
  <si>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</si>
  <si>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</si>
  <si>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</si>
  <si>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</si>
  <si>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</si>
  <si>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</si>
  <si>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</si>
  <si>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</si>
  <si>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</si>
  <si>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</si>
  <si>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</si>
  <si>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</si>
  <si>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</si>
  <si>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</si>
  <si>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</si>
  <si>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</si>
  <si>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</si>
  <si>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</si>
  <si>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</si>
  <si>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</si>
  <si>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</si>
  <si>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</si>
  <si>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</si>
  <si>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</si>
  <si>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</si>
  <si>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</si>
  <si>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</si>
  <si>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</si>
  <si>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</si>
  <si>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</si>
  <si>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</si>
  <si>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</si>
  <si>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</si>
  <si>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</si>
  <si>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</si>
  <si>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</si>
  <si>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</si>
  <si>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</si>
  <si>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</si>
  <si>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</si>
  <si>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</si>
  <si>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</si>
  <si>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</si>
  <si>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</si>
  <si>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</si>
  <si>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</si>
  <si>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</si>
  <si>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</si>
  <si>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</si>
  <si>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</si>
  <si>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</si>
  <si>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</si>
  <si>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</si>
  <si>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</si>
  <si>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</si>
  <si>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</si>
  <si>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</si>
  <si>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</si>
  <si>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</si>
  <si>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</si>
  <si>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</si>
  <si>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</si>
  <si>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</si>
  <si>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</si>
  <si>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</si>
  <si>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</si>
  <si>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</si>
  <si>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</si>
  <si>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</si>
  <si>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</si>
  <si>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</si>
  <si>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</si>
  <si>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</si>
  <si>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</si>
  <si>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</si>
  <si>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</si>
  <si>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</si>
  <si>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</si>
  <si>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</si>
  <si>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</si>
  <si>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</si>
  <si>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</si>
  <si>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</si>
  <si>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</si>
  <si>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</si>
  <si>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</si>
  <si>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</si>
  <si>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</si>
  <si>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</si>
  <si>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</si>
  <si>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</si>
  <si>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</si>
  <si>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</si>
  <si>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</si>
  <si>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</si>
  <si>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</si>
  <si>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</si>
  <si>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</si>
  <si>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</si>
  <si>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</si>
  <si>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</si>
  <si>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</si>
  <si>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</si>
  <si>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</si>
  <si>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</si>
  <si>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</si>
  <si>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</si>
  <si>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</si>
  <si>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</si>
  <si>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</si>
  <si>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</si>
  <si>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</si>
  <si>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</si>
  <si>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</si>
  <si>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</si>
  <si>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</si>
  <si>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</si>
  <si>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</si>
  <si>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</si>
  <si>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</si>
  <si>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</si>
  <si>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</si>
  <si>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</si>
  <si>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</si>
  <si>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</si>
  <si>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</si>
  <si>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</si>
  <si>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</si>
  <si>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</si>
  <si>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</si>
  <si>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</si>
  <si>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</si>
  <si>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</si>
  <si>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</si>
  <si>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</si>
  <si>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</si>
  <si>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</si>
  <si>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</si>
  <si>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</si>
  <si>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</si>
  <si>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</si>
  <si>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</si>
  <si>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t xml:space="preserve">SSC 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</si>
  <si>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</si>
  <si>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</si>
  <si>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</si>
  <si>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</si>
  <si>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</si>
  <si>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</si>
  <si>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</si>
  <si>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</si>
  <si>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</si>
  <si>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</si>
  <si>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</si>
  <si>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</si>
  <si>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</si>
  <si>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</si>
  <si>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</si>
  <si>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</si>
  <si>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link, ak dodatky a pokyny na zmenu nie sú v CRZ uvedené pri pôvodnej zmluve, uviesť všetky relevantné linky</t>
  </si>
  <si>
    <t>Výstavba a zlepšenie bezpečnostných parametrov mostov na cestách I. triedy 1. etapa v PO a KE kraji</t>
  </si>
  <si>
    <t>I/18-389 Poprad most</t>
  </si>
  <si>
    <t>DSP, DP 03/2017</t>
  </si>
  <si>
    <t>Ohlásenie stavebných úprav č. OU-PO-OCDPK-2017/023360-003 z 15.6.2017, rozhodnutie OÚ Poprad č. OU-PO-OSZP1-2017/003588-6/KM-R z 14.2.2017 - stavba nepodlieha posudzovaniu podľa zákona č. 24/2006 Z.z.</t>
  </si>
  <si>
    <t>VO uskutočnené                                                              povolenia získané</t>
  </si>
  <si>
    <t>nebola spracovaná</t>
  </si>
  <si>
    <t>Rekonštrukcia mosta je nevyhnutná na základe súčasného stavebno- technického stavu, ktorý je po obhliadke mosta z roku 2012 charakterizovaný ako veľmi zlý (VI). Dochádza k odplavovaniu opevnenia brehov koryta rieky Poprad pod mostom, izolácia mosta je nefunkčná a tak dochádza k zatekaniu vody do nosnej konštrukcie a jej následné rozrušovanie. Betónové rímsy na moste sú vplyvom poveternostných podmienok rozpadnuté, zábradlie na moste je skorodované. Podpovrchové mostné závery sú nefunkčné, odvodňovače sú poškodené.</t>
  </si>
  <si>
    <t>Cieľom stavby je rekonštrukcia mosta podľa ustanotanovení STN, EN kvôli zabezpečeniu bezpečnosti cestnej premávky na tomto dôležitom cestnom ťahu.</t>
  </si>
  <si>
    <t>2 -pruh</t>
  </si>
  <si>
    <t>Rekonštrukcia mosta</t>
  </si>
  <si>
    <t>Prešovský samosprávny kraj, Okres Poprad, most sa nachádza v intraviláne mesta Poprad, je vedený ponad rieku Poprad na ceste I/18 v km 603,716</t>
  </si>
  <si>
    <t>Pôvodná kategória C 9,5/50</t>
  </si>
  <si>
    <t>33,95 m</t>
  </si>
  <si>
    <t>zlý</t>
  </si>
  <si>
    <t>veľmi zlý</t>
  </si>
  <si>
    <t>8 mesiacov</t>
  </si>
  <si>
    <t>85 % EÚ  15 % ŠR</t>
  </si>
  <si>
    <t>1/0</t>
  </si>
  <si>
    <t>0/1</t>
  </si>
  <si>
    <t>100%:0%</t>
  </si>
  <si>
    <t>Pri výpočte grantu z fondov EÚ sa neuplatňuje metóda výpočtu finančnej medzery. Finančná medzera projektu predstavuje automatickú hodnotu 100%.</t>
  </si>
  <si>
    <t>OA r. 2015 intenzita 14 176                                          r.2025 intenzita 16 731,                                                       r. 2035 intenztita 19 325</t>
  </si>
  <si>
    <t>sčítacie stanovisko 00035 - CSD2015 - 15 483 voz/24 hod.</t>
  </si>
  <si>
    <t>NA r. 2015 intenzita 1 307                                          r.2025 intenzita 1 535,                                                       r. 2035 intenztita 1 751</t>
  </si>
  <si>
    <t>Úspora času 100%</t>
  </si>
  <si>
    <t>FNPV/C -794 039                                                           FNPV/K 3 357 003</t>
  </si>
  <si>
    <t>PD</t>
  </si>
  <si>
    <t>I/18-053 Haniska most</t>
  </si>
  <si>
    <t>rekonštrukcia mostného objektu I/20 - 053 Haniska most</t>
  </si>
  <si>
    <t xml:space="preserve">Prešovský kraj, okres Prešov, obec Haniska, hranica kat.úz. Haniska a Prešov-Solivar
</t>
  </si>
  <si>
    <t>Rekonštrukcia mosta z dôvodu_zlý stavebný stav dvojpoľového mosta ev. č. 20-053 cez potok Delňa. Poruchy a nedostatky sa prejavili na nosnej konštrukcii, spodnej stavbe mosta a mostnom zvršku. Sú spôsobené vplyvom eróznej činnosti potoka, zatekajúcich zrážkových vôd, vonkajšieho prostredia, pôsobením cestnej dopravy a vekom mosta.</t>
  </si>
  <si>
    <t xml:space="preserve">Účelom stavby je realizovať prestavbu mosta s cieľom zabezpečiť, aby mostný objekt spoľahlivo a bezpečne plnil svoju funkciu vrátane vyhovujúcej zaťažiteľnosti mosta.
</t>
  </si>
  <si>
    <t xml:space="preserve"> C 9,5/80</t>
  </si>
  <si>
    <t>2 - pruh</t>
  </si>
  <si>
    <t>_</t>
  </si>
  <si>
    <t>38m</t>
  </si>
  <si>
    <r>
      <t>390m</t>
    </r>
    <r>
      <rPr>
        <vertAlign val="superscript"/>
        <sz val="11"/>
        <color theme="1"/>
        <rFont val="Arial"/>
        <family val="2"/>
        <charset val="238"/>
      </rPr>
      <t>2</t>
    </r>
  </si>
  <si>
    <t>650m2</t>
  </si>
  <si>
    <t>83m</t>
  </si>
  <si>
    <t xml:space="preserve">oceľové mostné H2 - 76,5                                  betónové - 6m, </t>
  </si>
  <si>
    <t>DSP/DP</t>
  </si>
  <si>
    <t>ohlásenie stavebných úprav vydané dňa 16.8.2017</t>
  </si>
  <si>
    <t>bez MPV</t>
  </si>
  <si>
    <t>OA r. 2015 intenzita 3 847                                          r.2025 intenzita 4 535,                                                       r. 2035 intenztita 5 237</t>
  </si>
  <si>
    <t>sčítacie stanovisko 00181 - CSD2015 - 4 334 voz/24 hod.</t>
  </si>
  <si>
    <t>NA r. 2015 intenzita 487                                         r.2025 intenzita 572,                                                       r. 2035 intenztita 652</t>
  </si>
  <si>
    <t>https://www.uvo.gov.sk/vyhladavanie-zakaziek/detail/oznamenia/413087</t>
  </si>
  <si>
    <t>I/66-041 Vernár most</t>
  </si>
  <si>
    <t>Prestavba mosta</t>
  </si>
  <si>
    <t>Prešovský samosprávny kraj, Okres Poprad, koniec obce Vernár na ceste I/66 v km 68,687  a premosťuje potok Strateník.</t>
  </si>
  <si>
    <t>Prestavba  mosta je nevyhnutná na základe súčasného stavebno- technického stavu, ktorý je veľmi zlý (VI). Izolácia mosta je nefunkčná a tak dochádza k zatekaniu vody do nosnej konštrukcie a jej následné rozrušovanie. Základy mosta sú podomleté, betónové rímsy na moste sú vplyvom poveternostných podmienok rozpadnuté a došlo  k značnému rozpadu betónu na nosnej a spodnej konštrukcii mosta.</t>
  </si>
  <si>
    <t>Pôvodná kategória C 7,5/40</t>
  </si>
  <si>
    <t>16,8 m</t>
  </si>
  <si>
    <t>oceľové mostné zábradelné H2 - 70m                       oceľové cestné H1 - 136m</t>
  </si>
  <si>
    <t>DSP, DP 11/2014</t>
  </si>
  <si>
    <t xml:space="preserve">Ohlásenie stavbených úprav č. OU-PO-OCDPK-2015/012836-02 z 18.2.2015, predĺžené do 12/2019, vyjadrenie OÚ Poprad odbor SoŽP č. OU-PP-OSZP-2017/017014-02-Ha z 7.12.2017 k NATURE 2000 </t>
  </si>
  <si>
    <t>OA r. 2015 intenzita 1 469                                        r.2025 intenzita 1 685,                                                       r. 2035 intenztita 1 947</t>
  </si>
  <si>
    <t>sčítacie stanovisko 00720 - CSD2015 - 1 916 voz/24 hod.</t>
  </si>
  <si>
    <t>NA r. 2015 intenzita 447                                         r.2025 intenzita 525,                                                       r. 2035 intenztita 599</t>
  </si>
  <si>
    <t>I/66-077 Ždiar most</t>
  </si>
  <si>
    <t>Prešovský samosprávny kraj, Okres Poprad,  na ceste I/66 v km 124,794 pred obcou Ždiar</t>
  </si>
  <si>
    <t>Most č. 66-077 na ceste I/66 cez Slobodov potok bol postavený v roku 1936 a v súčasnosti je v nevyhovujúcom stavebno-technickom stave. Po hlavnej prehliadke mosta, ktorá sa uskutočnila v roku 2014, bol stavebný stav mosta vyhodnotený ako veľmi zlý (VI). Izolácia na moste je nefukčná, došlo k rozpadu krídla a zosuvu, rozpadu priečelia klenby na výtoku, sadanie spodnej stavby.</t>
  </si>
  <si>
    <t>Pôvodná kategória C 7,5/50</t>
  </si>
  <si>
    <t>1ks, 124,543 križovatka na Bachledovu dolinu</t>
  </si>
  <si>
    <t>DSP, DP 11/2016</t>
  </si>
  <si>
    <t>Ohlásenie stavebných úprav č. OU-PO-OCDPK-2017/023356-002 z 10.7.2017, vyjadrenie OÚ Poprad č. OU-PO-OSZP-2017/008447-02-HA z 18.5.2017 - územie je mimo NATURY 2000</t>
  </si>
  <si>
    <t>OA r. 2015 intenzita 3 385                                        r.2025 intenzita 3 962,                                                       r. 2035 intenztita 4 577</t>
  </si>
  <si>
    <t>sčítacie stanovisko 01270 - CSD2015 - 3 728 voz/24 hod.</t>
  </si>
  <si>
    <t>NA r. 2015 intenzita 343                                         r.2025 intenzita 403,                                                       r. 2035 intenztita 459</t>
  </si>
  <si>
    <t>85 % EÚ  5 % ŠR</t>
  </si>
  <si>
    <t>I/66-081 Ždiar most</t>
  </si>
  <si>
    <t>Prešovský samosprávny kraj, okres Poprad, za obcou Ždiar na ceste I/66 v km 132,230</t>
  </si>
  <si>
    <t xml:space="preserve">Most č. 66 (67)-081 na ceste I/66 (I/67) cez Strednický potok bol postavený v roku 1950 a v súčasnosti je v nevyhovujúcom stavebno-technickom stave. Na spodnej časti mosta sú značné pozdĺžne trhliny, dochádza k presakovaniu vody cez nosnú konštrukciu,odlamovanie betónu na vtoku, rozpad betónu a taktiež je porušená hydroizolácia na moste. </t>
  </si>
  <si>
    <t>Cieľom stavby je rekonštrukcia mosta č. 66 (67)-081 podľa ustanotanovení STN, EN kvôli zabezpečeniu bezpečnosti cestnej premávky na tomto dôležitom cestnom ťahu.</t>
  </si>
  <si>
    <t>2-pruh</t>
  </si>
  <si>
    <t>5,4 m</t>
  </si>
  <si>
    <t>oceľové mostné H2 - 11m                                 oceľové cestné H1 - 377</t>
  </si>
  <si>
    <t>Ohlásenie stavebných úprav č. OU-PO-OCDPK-2015/013420-02 z 18.2.20105 - predĺžené do 11/2019, OU Prešov odborné satnovisko č. OU-Po-OSZPI-2015/02732-4/SA z 12.2.2015 - nebude vplyv na Naturu 2000</t>
  </si>
  <si>
    <t>OA r. 2015 intenzita 2 969                                        r.2025 intenzita 3 434,                                                       r. 2035 intenztita 3 967</t>
  </si>
  <si>
    <t>sčítacie stanovisko 01280 - CSD2015 - 3 195 voz/24 hod.</t>
  </si>
  <si>
    <t>NA r. 2015 intenzita 226                                         r.2025 intenzita 265,                                                       r. 2035 intenztita 303</t>
  </si>
  <si>
    <t>2 mesiace</t>
  </si>
  <si>
    <t>I/68-021 Ľubotín nadjazd</t>
  </si>
  <si>
    <t>Projektová príprava, výstavba</t>
  </si>
  <si>
    <t xml:space="preserve">Miesto stavby:  Ľubotín 
Katastrálne územie:  Ľubotín 
Okres:    Stará Ľubovňa
Kraj:    Prešovský samosprávny kraj 
Druh stavby:   stavebné úpravy
</t>
  </si>
  <si>
    <t xml:space="preserve">Rekonštrukcia mosta je nevyhnutná na základe súčasného stavebno- technického stavu, ktorý je po obhliadke mosta z roku 2012 charakterizovaný ako veľmi zlý (VI). Účelom stavby sú stavebné úpravy mostného objektu I/68-021 a priľahlého úseku cesty I/68. Cieľom je odstránenie zistených porúch súčasného mosta a priľahlého úseku cesty I/68 tak, aby sa zlepšil stavebno-technický stav mosta a bolo zabezpečené plynulé a bezpečné prevedenie motorovej a nemotorovej dopravy.
Vyššie uvedené ciele sa najvhodnejšie dosiahnu kompletnými stavebnými úpravami mostného zvršku, zosilením úložného prahu podpery č.4 (najviac postihnutý zatekaním), úprava záverných múrikov s prechodovými doskami, sanáciou spodnej stavby a nosnej konštrukcie vrátane výmeny ložísk a mostných záverov (s jednoznačným zadefinovaním dilatačného celku). Konštrukčné opatrenia zároveň vytvoria elektroizolačné oddelenie nosnej konštrukcie od spodnej stavby.
Rozsah stavby pozostáva z nasledovných stavebných úprav:
• Stavebné úpravy mosta 68-021 (výmena mostného zvršku, sanácia spodnej stavby a nosnej koštrukcie vrátane výmeny ložísk a mostných záverov, oprava opevnenia pod mostným objektom)
• Stavebné úpravy  priľahlého cestného telesa v nevyhnutnom rozsahu
• výmena protidotykovej ochrany nad traťou ŽSR (bude odovzdané ŽSR OR Košice)
</t>
  </si>
  <si>
    <t>C10,5 ( odvodené C11,5/80 )</t>
  </si>
  <si>
    <t>2025 m2</t>
  </si>
  <si>
    <t>922 m2</t>
  </si>
  <si>
    <t>382 m</t>
  </si>
  <si>
    <t>oceľové mostné H2 - 382m</t>
  </si>
  <si>
    <t>DRS 11/2016</t>
  </si>
  <si>
    <t>OSÚ 07/2017</t>
  </si>
  <si>
    <t>začatie VO 07/2018</t>
  </si>
  <si>
    <t>OA r. 2015 intenzita 3 806                                        r.2025 intenzita 4 484,                                                       r. 2035 intenztita 5 179</t>
  </si>
  <si>
    <t>sčítacie stanovisko 00880 - CSD2015 - 4 856 voz/24 hod.</t>
  </si>
  <si>
    <t>NA r. 2015 intenzita 1 050                                         r.2025 intenzita 1 233,                                                       r. 2035 intenztita 1 406</t>
  </si>
  <si>
    <t>07/2018</t>
  </si>
  <si>
    <t>I/77-020 Hniezdne most</t>
  </si>
  <si>
    <t>Výstavba ,projektová príprava</t>
  </si>
  <si>
    <t xml:space="preserve">Číslo komunikácie : cesta I. triedy č. I/77
Miesto: kraj, okres : Prešovský kraj, Stará Ľubovňa
Katastrálne územie : Hniezdne
</t>
  </si>
  <si>
    <t>Základným dôvodom je havarijný stavebný stav malého mosta ev. č. 77-020 cez bezmenný potok v km 21,083 pasportného staničenia cesty I/77. Poruchy a nedostatky sa prejavili na nosnej konštrukcii, spodnej stavbe mosta a mostnom zvršku. Sú spôsobené vplyvom eróznej činnosti potoka, zatekajúcich zrážkových vôd, vonkajšieho prostredia, pôsobením cestnej dopravy a vekom mosta.</t>
  </si>
  <si>
    <t>Cieľom stavby je rekonštrukcia mosta v havarijnom stave podľa ustanotanovení STN, EN kvôli zabezpečeniu bezpečnosti cestnej premávky na tomto dôležitom cestnom ťahu.</t>
  </si>
  <si>
    <t>100m</t>
  </si>
  <si>
    <t>MZ 9,5/50</t>
  </si>
  <si>
    <t>45,9 m2</t>
  </si>
  <si>
    <t>havarijný 1ks</t>
  </si>
  <si>
    <t>749 m2</t>
  </si>
  <si>
    <t>14m</t>
  </si>
  <si>
    <t>oceľové mostné  H2 - 14m</t>
  </si>
  <si>
    <t>Stavebné povolenie 02/2018</t>
  </si>
  <si>
    <t>začatie VO 06/2018</t>
  </si>
  <si>
    <t>OA r. 2015 intenzita 4 962                                        r.2025 intenzita 3 318,                                                       r. 2035 intenztita 3 833</t>
  </si>
  <si>
    <t>sčítacie stanovisko 00840 - CSD2015 - 5 495 voz/24 hod.</t>
  </si>
  <si>
    <t>NA r. 2015 intenzita 533                                         r.2025 intenzita 1 029,                                                       r. 2035 intenztita 1 173</t>
  </si>
  <si>
    <t>http://www.crz.gov.sk/index.php?ID=3800534&amp;l=sk</t>
  </si>
  <si>
    <t>7 zrekonštruovaných mostov 7 odstránených KNL a kolíznych bodov</t>
  </si>
  <si>
    <t>7,62m, 7,62%</t>
  </si>
  <si>
    <t>01/2019</t>
  </si>
  <si>
    <t>10 mesiacov</t>
  </si>
  <si>
    <t xml:space="preserve">špecifikácia </t>
  </si>
  <si>
    <t>špecifikácia</t>
  </si>
  <si>
    <t>21 583,76 € (špecifikácia k 30.06.2019)</t>
  </si>
  <si>
    <t>5 663,36 € (špecifikácia k 30.06.2019)</t>
  </si>
  <si>
    <t>18 905,35 € (špecifikácia k 30.06.2019)</t>
  </si>
  <si>
    <t>36 778,30 € (špecifikácia k 30.06.2019)</t>
  </si>
  <si>
    <t>15 258,48 €(špecifikácia k 30.06.2019)</t>
  </si>
  <si>
    <t>22 675,20 € (špecifikácia k 30.06.2019)</t>
  </si>
  <si>
    <t>5 894,22 € (špecifikácia k 30.06.2019)</t>
  </si>
  <si>
    <t>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</si>
</sst>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\ [$€-1]"/>
    <numFmt numFmtId="166" formatCode="#,##0\ [$€-1];[Red]\-#,##0\ [$€-1]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8" tint="-0.249977111117893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7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10" fontId="23" fillId="0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24" fillId="2" borderId="1" xfId="0" applyFont="1" applyFill="1" applyBorder="1" applyAlignment="1">
      <alignment horizontal="center" vertical="top" wrapText="1"/>
    </xf>
    <xf numFmtId="0" fontId="19" fillId="0" borderId="0" xfId="2" applyFont="1" applyBorder="1" applyAlignment="1">
      <alignment horizontal="left" vertical="center" wrapText="1"/>
    </xf>
    <xf numFmtId="14" fontId="2" fillId="0" borderId="0" xfId="0" applyNumberFormat="1" applyFont="1" applyAlignment="1">
      <alignment vertical="top" wrapText="1"/>
    </xf>
    <xf numFmtId="0" fontId="20" fillId="0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29" fillId="2" borderId="9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justify" vertical="center"/>
    </xf>
    <xf numFmtId="0" fontId="16" fillId="2" borderId="1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justify" vertical="center"/>
    </xf>
    <xf numFmtId="3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9" fontId="16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top" wrapText="1"/>
    </xf>
    <xf numFmtId="9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center" vertical="top" wrapText="1"/>
    </xf>
    <xf numFmtId="4" fontId="16" fillId="2" borderId="1" xfId="0" applyNumberFormat="1" applyFont="1" applyFill="1" applyBorder="1" applyAlignment="1">
      <alignment horizontal="center" vertical="top"/>
    </xf>
    <xf numFmtId="165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top" wrapText="1"/>
    </xf>
    <xf numFmtId="14" fontId="16" fillId="2" borderId="1" xfId="0" applyNumberFormat="1" applyFont="1" applyFill="1" applyBorder="1" applyAlignment="1">
      <alignment horizontal="center" vertical="top"/>
    </xf>
    <xf numFmtId="17" fontId="16" fillId="2" borderId="1" xfId="0" applyNumberFormat="1" applyFont="1" applyFill="1" applyBorder="1" applyAlignment="1">
      <alignment horizontal="center" vertical="top"/>
    </xf>
    <xf numFmtId="17" fontId="16" fillId="2" borderId="1" xfId="0" applyNumberFormat="1" applyFont="1" applyFill="1" applyBorder="1" applyAlignment="1">
      <alignment horizontal="center" vertical="top" wrapText="1"/>
    </xf>
    <xf numFmtId="0" fontId="13" fillId="4" borderId="8" xfId="0" applyFont="1" applyFill="1" applyBorder="1" applyAlignment="1">
      <alignment vertical="top" wrapText="1"/>
    </xf>
    <xf numFmtId="0" fontId="13" fillId="4" borderId="13" xfId="0" applyFont="1" applyFill="1" applyBorder="1" applyAlignment="1">
      <alignment vertical="top" wrapText="1"/>
    </xf>
    <xf numFmtId="0" fontId="13" fillId="4" borderId="7" xfId="0" applyFont="1" applyFill="1" applyBorder="1" applyAlignment="1">
      <alignment vertical="top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19" fillId="2" borderId="1" xfId="2" applyFont="1" applyFill="1" applyBorder="1" applyAlignment="1">
      <alignment horizontal="center" vertical="top" wrapText="1"/>
    </xf>
    <xf numFmtId="0" fontId="16" fillId="2" borderId="1" xfId="0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top"/>
    </xf>
    <xf numFmtId="17" fontId="2" fillId="2" borderId="1" xfId="0" applyNumberFormat="1" applyFont="1" applyFill="1" applyBorder="1" applyAlignment="1">
      <alignment horizontal="center" vertical="top"/>
    </xf>
    <xf numFmtId="0" fontId="8" fillId="2" borderId="1" xfId="2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justify" vertical="center"/>
    </xf>
    <xf numFmtId="166" fontId="2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justify" vertical="center"/>
    </xf>
    <xf numFmtId="0" fontId="16" fillId="2" borderId="1" xfId="0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17" fontId="16" fillId="2" borderId="1" xfId="0" applyNumberFormat="1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0" fillId="2" borderId="0" xfId="0" applyFill="1"/>
    <xf numFmtId="0" fontId="16" fillId="5" borderId="1" xfId="0" applyFont="1" applyFill="1" applyBorder="1" applyAlignment="1">
      <alignment horizontal="center" vertical="top" wrapText="1"/>
    </xf>
    <xf numFmtId="165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 wrapText="1"/>
    </xf>
    <xf numFmtId="14" fontId="17" fillId="0" borderId="0" xfId="0" applyNumberFormat="1" applyFont="1" applyAlignment="1">
      <alignment vertical="top" wrapText="1"/>
    </xf>
    <xf numFmtId="165" fontId="17" fillId="2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2" fillId="0" borderId="9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22" fillId="3" borderId="4" xfId="0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horizontal="center" vertical="top" wrapText="1"/>
    </xf>
    <xf numFmtId="0" fontId="26" fillId="4" borderId="10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center" vertical="top" wrapText="1"/>
    </xf>
  </cellXfs>
  <cellStyles count="4">
    <cellStyle name="Čiarka 2" xfId="3"/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vo.gov.sk/vyhladavanie-zakaziek/detail/oznamenia/41308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zoomScale="70" zoomScaleNormal="70" workbookViewId="0">
      <selection activeCell="E121" sqref="E121"/>
    </sheetView>
  </sheetViews>
  <sheetFormatPr defaultRowHeight="15" x14ac:dyDescent="0.25"/>
  <cols>
    <col min="1" max="1" width="7.42578125" style="5" customWidth="1"/>
    <col min="2" max="2" width="37" style="6" customWidth="1"/>
    <col min="3" max="3" width="48.28515625" style="44" customWidth="1"/>
    <col min="4" max="4" width="16.42578125" style="7" customWidth="1"/>
    <col min="5" max="5" width="50.5703125" customWidth="1"/>
    <col min="8" max="8" width="13.140625" customWidth="1"/>
  </cols>
  <sheetData>
    <row r="1" spans="1:5" ht="18" x14ac:dyDescent="0.25">
      <c r="A1" s="3"/>
      <c r="B1" s="38" t="s">
        <v>356</v>
      </c>
      <c r="C1" s="47">
        <v>43374</v>
      </c>
      <c r="D1" s="2"/>
      <c r="E1" s="5"/>
    </row>
    <row r="2" spans="1:5" ht="18" x14ac:dyDescent="0.25">
      <c r="A2" s="4"/>
      <c r="B2" s="38" t="s">
        <v>357</v>
      </c>
      <c r="C2" s="47">
        <v>44543</v>
      </c>
      <c r="D2" s="2"/>
      <c r="E2" s="5"/>
    </row>
    <row r="3" spans="1:5" ht="18.75" thickBot="1" x14ac:dyDescent="0.3">
      <c r="A3" s="1"/>
      <c r="B3" s="38"/>
      <c r="C3" s="10"/>
      <c r="D3" s="2"/>
      <c r="E3" s="5"/>
    </row>
    <row r="4" spans="1:5" ht="15" customHeight="1" x14ac:dyDescent="0.25">
      <c r="A4" s="132" t="s">
        <v>261</v>
      </c>
      <c r="B4" s="132" t="s">
        <v>71</v>
      </c>
      <c r="C4" s="132" t="s">
        <v>72</v>
      </c>
      <c r="D4" s="122" t="s">
        <v>24</v>
      </c>
      <c r="E4" s="122" t="s">
        <v>341</v>
      </c>
    </row>
    <row r="5" spans="1:5" ht="30.75" customHeight="1" thickBot="1" x14ac:dyDescent="0.3">
      <c r="A5" s="133"/>
      <c r="B5" s="133"/>
      <c r="C5" s="133"/>
      <c r="D5" s="123"/>
      <c r="E5" s="123"/>
    </row>
    <row r="6" spans="1:5" ht="33.75" customHeight="1" x14ac:dyDescent="0.25">
      <c r="A6" s="134" t="s">
        <v>145</v>
      </c>
      <c r="B6" s="135"/>
      <c r="C6" s="135"/>
      <c r="D6" s="135"/>
      <c r="E6" s="136"/>
    </row>
    <row r="7" spans="1:5" ht="45" x14ac:dyDescent="0.25">
      <c r="A7" s="124" t="s">
        <v>246</v>
      </c>
      <c r="B7" s="126" t="s">
        <v>30</v>
      </c>
      <c r="C7" s="128"/>
      <c r="D7" s="130"/>
      <c r="E7" s="50" t="s">
        <v>359</v>
      </c>
    </row>
    <row r="8" spans="1:5" ht="18.75" customHeight="1" x14ac:dyDescent="0.25">
      <c r="A8" s="125"/>
      <c r="B8" s="127"/>
      <c r="C8" s="129"/>
      <c r="D8" s="131"/>
      <c r="E8" s="51" t="s">
        <v>360</v>
      </c>
    </row>
    <row r="9" spans="1:5" ht="42.75" x14ac:dyDescent="0.25">
      <c r="A9" s="19" t="s">
        <v>247</v>
      </c>
      <c r="B9" s="18" t="s">
        <v>56</v>
      </c>
      <c r="C9" s="15" t="s">
        <v>57</v>
      </c>
      <c r="D9" s="20"/>
      <c r="E9" s="12" t="s">
        <v>368</v>
      </c>
    </row>
    <row r="10" spans="1:5" ht="85.5" x14ac:dyDescent="0.25">
      <c r="A10" s="19" t="s">
        <v>248</v>
      </c>
      <c r="B10" s="18" t="s">
        <v>31</v>
      </c>
      <c r="C10" s="15" t="s">
        <v>262</v>
      </c>
      <c r="D10" s="20"/>
      <c r="E10" s="12" t="s">
        <v>369</v>
      </c>
    </row>
    <row r="11" spans="1:5" ht="242.25" x14ac:dyDescent="0.25">
      <c r="A11" s="19" t="s">
        <v>249</v>
      </c>
      <c r="B11" s="18" t="s">
        <v>263</v>
      </c>
      <c r="C11" s="15" t="s">
        <v>264</v>
      </c>
      <c r="D11" s="20"/>
      <c r="E11" s="52" t="s">
        <v>365</v>
      </c>
    </row>
    <row r="12" spans="1:5" ht="142.5" x14ac:dyDescent="0.25">
      <c r="A12" s="31" t="s">
        <v>250</v>
      </c>
      <c r="B12" s="18" t="s">
        <v>42</v>
      </c>
      <c r="C12" s="14" t="s">
        <v>343</v>
      </c>
      <c r="D12" s="20"/>
      <c r="E12" s="53" t="s">
        <v>28</v>
      </c>
    </row>
    <row r="13" spans="1:5" ht="42.75" x14ac:dyDescent="0.25">
      <c r="A13" s="31" t="s">
        <v>251</v>
      </c>
      <c r="B13" s="18" t="s">
        <v>265</v>
      </c>
      <c r="C13" s="15" t="s">
        <v>267</v>
      </c>
      <c r="D13" s="20"/>
      <c r="E13" s="12" t="s">
        <v>475</v>
      </c>
    </row>
    <row r="14" spans="1:5" ht="57" x14ac:dyDescent="0.25">
      <c r="A14" s="31" t="s">
        <v>252</v>
      </c>
      <c r="B14" s="18" t="s">
        <v>266</v>
      </c>
      <c r="C14" s="15"/>
      <c r="D14" s="20"/>
      <c r="E14" s="54" t="s">
        <v>366</v>
      </c>
    </row>
    <row r="15" spans="1:5" ht="36" x14ac:dyDescent="0.25">
      <c r="A15" s="31" t="s">
        <v>253</v>
      </c>
      <c r="B15" s="26" t="s">
        <v>32</v>
      </c>
      <c r="C15" s="15" t="s">
        <v>268</v>
      </c>
      <c r="D15" s="20" t="s">
        <v>0</v>
      </c>
      <c r="E15" s="55">
        <v>100</v>
      </c>
    </row>
    <row r="16" spans="1:5" ht="72" x14ac:dyDescent="0.25">
      <c r="A16" s="31" t="s">
        <v>254</v>
      </c>
      <c r="B16" s="18" t="s">
        <v>33</v>
      </c>
      <c r="C16" s="15" t="s">
        <v>269</v>
      </c>
      <c r="D16" s="20" t="s">
        <v>0</v>
      </c>
      <c r="E16" s="56">
        <v>0</v>
      </c>
    </row>
    <row r="17" spans="1:5" ht="54" x14ac:dyDescent="0.25">
      <c r="A17" s="31" t="s">
        <v>255</v>
      </c>
      <c r="B17" s="18" t="s">
        <v>270</v>
      </c>
      <c r="C17" s="15" t="s">
        <v>271</v>
      </c>
      <c r="D17" s="20" t="s">
        <v>2</v>
      </c>
      <c r="E17" s="56" t="s">
        <v>378</v>
      </c>
    </row>
    <row r="18" spans="1:5" ht="28.5" x14ac:dyDescent="0.25">
      <c r="A18" s="31" t="s">
        <v>256</v>
      </c>
      <c r="B18" s="26" t="s">
        <v>43</v>
      </c>
      <c r="C18" s="11" t="s">
        <v>101</v>
      </c>
      <c r="D18" s="20"/>
      <c r="E18" s="56" t="s">
        <v>370</v>
      </c>
    </row>
    <row r="19" spans="1:5" ht="18" x14ac:dyDescent="0.25">
      <c r="A19" s="31" t="s">
        <v>257</v>
      </c>
      <c r="B19" s="26" t="s">
        <v>34</v>
      </c>
      <c r="C19" s="11" t="s">
        <v>65</v>
      </c>
      <c r="D19" s="20"/>
      <c r="E19" s="56" t="s">
        <v>367</v>
      </c>
    </row>
    <row r="20" spans="1:5" ht="57" x14ac:dyDescent="0.25">
      <c r="A20" s="31" t="s">
        <v>258</v>
      </c>
      <c r="B20" s="27" t="s">
        <v>44</v>
      </c>
      <c r="C20" s="15" t="s">
        <v>272</v>
      </c>
      <c r="D20" s="20" t="s">
        <v>2</v>
      </c>
      <c r="E20" s="57" t="s">
        <v>28</v>
      </c>
    </row>
    <row r="21" spans="1:5" ht="54" x14ac:dyDescent="0.25">
      <c r="A21" s="31" t="s">
        <v>259</v>
      </c>
      <c r="B21" s="18" t="s">
        <v>35</v>
      </c>
      <c r="C21" s="15"/>
      <c r="D21" s="16" t="s">
        <v>23</v>
      </c>
      <c r="E21" s="53">
        <v>0</v>
      </c>
    </row>
    <row r="22" spans="1:5" ht="23.25" x14ac:dyDescent="0.25">
      <c r="A22" s="137" t="s">
        <v>144</v>
      </c>
      <c r="B22" s="138"/>
      <c r="C22" s="138"/>
      <c r="D22" s="138"/>
      <c r="E22" s="139"/>
    </row>
    <row r="23" spans="1:5" ht="36" x14ac:dyDescent="0.25">
      <c r="A23" s="19" t="s">
        <v>150</v>
      </c>
      <c r="B23" s="18" t="s">
        <v>96</v>
      </c>
      <c r="C23" s="15" t="s">
        <v>36</v>
      </c>
      <c r="D23" s="20" t="s">
        <v>107</v>
      </c>
      <c r="E23" s="56">
        <v>0</v>
      </c>
    </row>
    <row r="24" spans="1:5" ht="54" x14ac:dyDescent="0.25">
      <c r="A24" s="20" t="s">
        <v>151</v>
      </c>
      <c r="B24" s="18" t="s">
        <v>273</v>
      </c>
      <c r="C24" s="15"/>
      <c r="D24" s="20" t="s">
        <v>7</v>
      </c>
      <c r="E24" s="56" t="s">
        <v>376</v>
      </c>
    </row>
    <row r="25" spans="1:5" ht="54" x14ac:dyDescent="0.25">
      <c r="A25" s="19" t="s">
        <v>152</v>
      </c>
      <c r="B25" s="18" t="s">
        <v>274</v>
      </c>
      <c r="C25" s="15" t="s">
        <v>37</v>
      </c>
      <c r="D25" s="20" t="s">
        <v>8</v>
      </c>
      <c r="E25" s="56" t="s">
        <v>371</v>
      </c>
    </row>
    <row r="26" spans="1:5" ht="54" x14ac:dyDescent="0.25">
      <c r="A26" s="19" t="s">
        <v>153</v>
      </c>
      <c r="B26" s="27" t="s">
        <v>275</v>
      </c>
      <c r="C26" s="11" t="s">
        <v>97</v>
      </c>
      <c r="D26" s="20" t="s">
        <v>277</v>
      </c>
      <c r="E26" s="56">
        <v>0</v>
      </c>
    </row>
    <row r="27" spans="1:5" ht="36" x14ac:dyDescent="0.25">
      <c r="A27" s="19" t="s">
        <v>154</v>
      </c>
      <c r="B27" s="27" t="s">
        <v>276</v>
      </c>
      <c r="C27" s="11" t="s">
        <v>278</v>
      </c>
      <c r="D27" s="20" t="s">
        <v>99</v>
      </c>
      <c r="E27" s="56" t="s">
        <v>377</v>
      </c>
    </row>
    <row r="28" spans="1:5" ht="18" x14ac:dyDescent="0.25">
      <c r="A28" s="19" t="s">
        <v>155</v>
      </c>
      <c r="B28" s="27" t="s">
        <v>279</v>
      </c>
      <c r="C28" s="11" t="s">
        <v>66</v>
      </c>
      <c r="D28" s="20" t="s">
        <v>1</v>
      </c>
      <c r="E28" s="56" t="s">
        <v>28</v>
      </c>
    </row>
    <row r="29" spans="1:5" ht="36" x14ac:dyDescent="0.25">
      <c r="A29" s="19" t="s">
        <v>156</v>
      </c>
      <c r="B29" s="27" t="s">
        <v>280</v>
      </c>
      <c r="C29" s="11" t="s">
        <v>98</v>
      </c>
      <c r="D29" s="20" t="s">
        <v>1</v>
      </c>
      <c r="E29" s="56">
        <v>458.33</v>
      </c>
    </row>
    <row r="30" spans="1:5" ht="42.75" x14ac:dyDescent="0.25">
      <c r="A30" s="19" t="s">
        <v>157</v>
      </c>
      <c r="B30" s="18" t="s">
        <v>281</v>
      </c>
      <c r="C30" s="15" t="s">
        <v>282</v>
      </c>
      <c r="D30" s="16" t="s">
        <v>100</v>
      </c>
      <c r="E30" s="56" t="s">
        <v>373</v>
      </c>
    </row>
    <row r="31" spans="1:5" ht="54" x14ac:dyDescent="0.25">
      <c r="A31" s="19" t="s">
        <v>158</v>
      </c>
      <c r="B31" s="18" t="s">
        <v>67</v>
      </c>
      <c r="C31" s="11" t="s">
        <v>69</v>
      </c>
      <c r="D31" s="16" t="s">
        <v>1</v>
      </c>
      <c r="E31" s="56">
        <v>0</v>
      </c>
    </row>
    <row r="32" spans="1:5" ht="36" x14ac:dyDescent="0.25">
      <c r="A32" s="19" t="s">
        <v>159</v>
      </c>
      <c r="B32" s="18" t="s">
        <v>68</v>
      </c>
      <c r="C32" s="11" t="s">
        <v>286</v>
      </c>
      <c r="D32" s="20" t="s">
        <v>1</v>
      </c>
      <c r="E32" s="56"/>
    </row>
    <row r="33" spans="1:5" ht="57" x14ac:dyDescent="0.25">
      <c r="A33" s="19" t="s">
        <v>160</v>
      </c>
      <c r="B33" s="18" t="s">
        <v>283</v>
      </c>
      <c r="C33" s="14" t="s">
        <v>284</v>
      </c>
      <c r="D33" s="20" t="s">
        <v>58</v>
      </c>
      <c r="E33" s="56" t="s">
        <v>372</v>
      </c>
    </row>
    <row r="34" spans="1:5" ht="36" x14ac:dyDescent="0.25">
      <c r="A34" s="19" t="s">
        <v>161</v>
      </c>
      <c r="B34" s="27" t="s">
        <v>287</v>
      </c>
      <c r="C34" s="14" t="s">
        <v>260</v>
      </c>
      <c r="D34" s="20" t="s">
        <v>0</v>
      </c>
      <c r="E34" s="53" t="s">
        <v>28</v>
      </c>
    </row>
    <row r="35" spans="1:5" ht="36" x14ac:dyDescent="0.25">
      <c r="A35" s="19" t="s">
        <v>162</v>
      </c>
      <c r="B35" s="27" t="s">
        <v>288</v>
      </c>
      <c r="C35" s="14" t="s">
        <v>102</v>
      </c>
      <c r="D35" s="20" t="s">
        <v>0</v>
      </c>
      <c r="E35" s="53" t="s">
        <v>28</v>
      </c>
    </row>
    <row r="36" spans="1:5" ht="28.5" x14ac:dyDescent="0.25">
      <c r="A36" s="19" t="s">
        <v>163</v>
      </c>
      <c r="B36" s="18" t="s">
        <v>285</v>
      </c>
      <c r="C36" s="11" t="s">
        <v>104</v>
      </c>
      <c r="D36" s="20" t="s">
        <v>0</v>
      </c>
      <c r="E36" s="58">
        <v>204</v>
      </c>
    </row>
    <row r="37" spans="1:5" ht="57" x14ac:dyDescent="0.25">
      <c r="A37" s="19" t="s">
        <v>164</v>
      </c>
      <c r="B37" s="18" t="s">
        <v>103</v>
      </c>
      <c r="C37" s="15" t="s">
        <v>105</v>
      </c>
      <c r="D37" s="20" t="s">
        <v>0</v>
      </c>
      <c r="E37" s="59"/>
    </row>
    <row r="38" spans="1:5" ht="36" x14ac:dyDescent="0.25">
      <c r="A38" s="19" t="s">
        <v>165</v>
      </c>
      <c r="B38" s="26" t="s">
        <v>4</v>
      </c>
      <c r="C38" s="11"/>
      <c r="D38" s="19" t="s">
        <v>0</v>
      </c>
      <c r="E38" s="55">
        <v>0</v>
      </c>
    </row>
    <row r="39" spans="1:5" ht="18" x14ac:dyDescent="0.25">
      <c r="A39" s="19" t="s">
        <v>166</v>
      </c>
      <c r="B39" s="26" t="s">
        <v>5</v>
      </c>
      <c r="C39" s="11"/>
      <c r="D39" s="19" t="s">
        <v>0</v>
      </c>
      <c r="E39" s="56">
        <v>0</v>
      </c>
    </row>
    <row r="40" spans="1:5" ht="36" x14ac:dyDescent="0.25">
      <c r="A40" s="19" t="s">
        <v>167</v>
      </c>
      <c r="B40" s="29" t="s">
        <v>70</v>
      </c>
      <c r="C40" s="12"/>
      <c r="D40" s="22" t="s">
        <v>52</v>
      </c>
      <c r="E40" s="60"/>
    </row>
    <row r="41" spans="1:5" ht="36" x14ac:dyDescent="0.25">
      <c r="A41" s="19" t="s">
        <v>168</v>
      </c>
      <c r="B41" s="29" t="s">
        <v>344</v>
      </c>
      <c r="C41" s="11" t="s">
        <v>64</v>
      </c>
      <c r="D41" s="19" t="s">
        <v>3</v>
      </c>
      <c r="E41" s="60">
        <v>266.8</v>
      </c>
    </row>
    <row r="42" spans="1:5" ht="18" x14ac:dyDescent="0.25">
      <c r="A42" s="19" t="s">
        <v>169</v>
      </c>
      <c r="B42" s="27" t="s">
        <v>106</v>
      </c>
      <c r="C42" s="13"/>
      <c r="D42" s="19" t="s">
        <v>3</v>
      </c>
      <c r="E42" s="56">
        <v>0</v>
      </c>
    </row>
    <row r="43" spans="1:5" ht="54" x14ac:dyDescent="0.25">
      <c r="A43" s="19" t="s">
        <v>170</v>
      </c>
      <c r="B43" s="27" t="s">
        <v>289</v>
      </c>
      <c r="C43" s="32"/>
      <c r="D43" s="19" t="s">
        <v>7</v>
      </c>
      <c r="E43" s="60">
        <v>0</v>
      </c>
    </row>
    <row r="44" spans="1:5" ht="54" x14ac:dyDescent="0.25">
      <c r="A44" s="19" t="s">
        <v>171</v>
      </c>
      <c r="B44" s="18" t="s">
        <v>290</v>
      </c>
      <c r="C44" s="14" t="s">
        <v>109</v>
      </c>
      <c r="D44" s="23" t="s">
        <v>108</v>
      </c>
      <c r="E44" s="56" t="s">
        <v>28</v>
      </c>
    </row>
    <row r="45" spans="1:5" ht="72" x14ac:dyDescent="0.25">
      <c r="A45" s="19" t="s">
        <v>172</v>
      </c>
      <c r="B45" s="26" t="s">
        <v>45</v>
      </c>
      <c r="C45" s="17"/>
      <c r="D45" s="19"/>
      <c r="E45" s="56" t="s">
        <v>28</v>
      </c>
    </row>
    <row r="46" spans="1:5" ht="72" x14ac:dyDescent="0.25">
      <c r="A46" s="19" t="s">
        <v>173</v>
      </c>
      <c r="B46" s="26" t="s">
        <v>291</v>
      </c>
      <c r="C46" s="15" t="s">
        <v>292</v>
      </c>
      <c r="D46" s="19"/>
      <c r="E46" s="56" t="s">
        <v>28</v>
      </c>
    </row>
    <row r="47" spans="1:5" ht="54" x14ac:dyDescent="0.25">
      <c r="A47" s="19" t="s">
        <v>174</v>
      </c>
      <c r="B47" s="26" t="s">
        <v>26</v>
      </c>
      <c r="C47" s="11"/>
      <c r="D47" s="19" t="s">
        <v>1</v>
      </c>
      <c r="E47" s="53" t="s">
        <v>28</v>
      </c>
    </row>
    <row r="48" spans="1:5" ht="72" x14ac:dyDescent="0.25">
      <c r="A48" s="19" t="s">
        <v>175</v>
      </c>
      <c r="B48" s="26" t="s">
        <v>27</v>
      </c>
      <c r="C48" s="9"/>
      <c r="D48" s="20" t="s">
        <v>1</v>
      </c>
      <c r="E48" s="53" t="s">
        <v>28</v>
      </c>
    </row>
    <row r="49" spans="1:5" ht="42.75" x14ac:dyDescent="0.25">
      <c r="A49" s="19" t="s">
        <v>176</v>
      </c>
      <c r="B49" s="26" t="s">
        <v>6</v>
      </c>
      <c r="C49" s="15" t="s">
        <v>110</v>
      </c>
      <c r="D49" s="20" t="s">
        <v>7</v>
      </c>
      <c r="E49" s="53" t="s">
        <v>28</v>
      </c>
    </row>
    <row r="50" spans="1:5" ht="108" x14ac:dyDescent="0.25">
      <c r="A50" s="19" t="s">
        <v>177</v>
      </c>
      <c r="B50" s="18" t="s">
        <v>293</v>
      </c>
      <c r="C50" s="15" t="s">
        <v>294</v>
      </c>
      <c r="D50" s="19" t="s">
        <v>7</v>
      </c>
      <c r="E50" s="53" t="s">
        <v>28</v>
      </c>
    </row>
    <row r="51" spans="1:5" ht="23.25" x14ac:dyDescent="0.25">
      <c r="A51" s="137" t="s">
        <v>143</v>
      </c>
      <c r="B51" s="138"/>
      <c r="C51" s="138"/>
      <c r="D51" s="138"/>
      <c r="E51" s="139"/>
    </row>
    <row r="52" spans="1:5" ht="57" x14ac:dyDescent="0.25">
      <c r="A52" s="19" t="s">
        <v>305</v>
      </c>
      <c r="B52" s="26" t="s">
        <v>295</v>
      </c>
      <c r="C52" s="15" t="s">
        <v>296</v>
      </c>
      <c r="D52" s="16" t="s">
        <v>111</v>
      </c>
      <c r="E52" s="59" t="s">
        <v>361</v>
      </c>
    </row>
    <row r="53" spans="1:5" ht="71.25" x14ac:dyDescent="0.25">
      <c r="A53" s="19" t="s">
        <v>178</v>
      </c>
      <c r="B53" s="26" t="s">
        <v>75</v>
      </c>
      <c r="C53" s="15" t="s">
        <v>297</v>
      </c>
      <c r="D53" s="16" t="s">
        <v>112</v>
      </c>
      <c r="E53" s="61" t="s">
        <v>362</v>
      </c>
    </row>
    <row r="54" spans="1:5" ht="90" x14ac:dyDescent="0.25">
      <c r="A54" s="19" t="s">
        <v>179</v>
      </c>
      <c r="B54" s="26" t="s">
        <v>73</v>
      </c>
      <c r="C54" s="15" t="s">
        <v>298</v>
      </c>
      <c r="D54" s="20"/>
      <c r="E54" s="56"/>
    </row>
    <row r="55" spans="1:5" ht="57" x14ac:dyDescent="0.25">
      <c r="A55" s="19" t="s">
        <v>180</v>
      </c>
      <c r="B55" s="29" t="s">
        <v>74</v>
      </c>
      <c r="C55" s="11" t="s">
        <v>299</v>
      </c>
      <c r="D55" s="9"/>
      <c r="E55" s="56"/>
    </row>
    <row r="56" spans="1:5" ht="54" x14ac:dyDescent="0.25">
      <c r="A56" s="19" t="s">
        <v>181</v>
      </c>
      <c r="B56" s="29" t="s">
        <v>300</v>
      </c>
      <c r="C56" s="15" t="s">
        <v>301</v>
      </c>
      <c r="D56" s="22" t="s">
        <v>2</v>
      </c>
      <c r="E56" s="62">
        <v>1</v>
      </c>
    </row>
    <row r="57" spans="1:5" ht="72" x14ac:dyDescent="0.25">
      <c r="A57" s="19" t="s">
        <v>182</v>
      </c>
      <c r="B57" s="29" t="s">
        <v>303</v>
      </c>
      <c r="C57" s="15" t="s">
        <v>302</v>
      </c>
      <c r="D57" s="19" t="s">
        <v>113</v>
      </c>
      <c r="E57" s="59" t="s">
        <v>363</v>
      </c>
    </row>
    <row r="58" spans="1:5" ht="23.25" x14ac:dyDescent="0.25">
      <c r="A58" s="137" t="s">
        <v>142</v>
      </c>
      <c r="B58" s="138"/>
      <c r="C58" s="138"/>
      <c r="D58" s="138"/>
      <c r="E58" s="139"/>
    </row>
    <row r="59" spans="1:5" ht="54" x14ac:dyDescent="0.25">
      <c r="A59" s="19" t="s">
        <v>183</v>
      </c>
      <c r="B59" s="29" t="s">
        <v>304</v>
      </c>
      <c r="C59" s="11" t="s">
        <v>76</v>
      </c>
      <c r="D59" s="19" t="s">
        <v>0</v>
      </c>
      <c r="E59" s="53"/>
    </row>
    <row r="60" spans="1:5" ht="105" x14ac:dyDescent="0.25">
      <c r="A60" s="19">
        <v>50</v>
      </c>
      <c r="B60" s="27" t="s">
        <v>306</v>
      </c>
      <c r="C60" s="39" t="s">
        <v>115</v>
      </c>
      <c r="D60" s="19" t="s">
        <v>114</v>
      </c>
      <c r="E60" s="61" t="s">
        <v>380</v>
      </c>
    </row>
    <row r="61" spans="1:5" ht="54" x14ac:dyDescent="0.25">
      <c r="A61" s="19" t="s">
        <v>184</v>
      </c>
      <c r="B61" s="26" t="s">
        <v>345</v>
      </c>
      <c r="C61" s="15" t="s">
        <v>307</v>
      </c>
      <c r="D61" s="19" t="s">
        <v>116</v>
      </c>
      <c r="E61" s="12"/>
    </row>
    <row r="62" spans="1:5" ht="54" x14ac:dyDescent="0.25">
      <c r="A62" s="19" t="s">
        <v>185</v>
      </c>
      <c r="B62" s="27" t="s">
        <v>346</v>
      </c>
      <c r="C62" s="15" t="s">
        <v>308</v>
      </c>
      <c r="D62" s="19" t="s">
        <v>116</v>
      </c>
      <c r="E62" s="12"/>
    </row>
    <row r="63" spans="1:5" ht="54" x14ac:dyDescent="0.25">
      <c r="A63" s="19" t="s">
        <v>186</v>
      </c>
      <c r="B63" s="45" t="s">
        <v>347</v>
      </c>
      <c r="C63" s="11" t="s">
        <v>309</v>
      </c>
      <c r="D63" s="33" t="s">
        <v>52</v>
      </c>
      <c r="E63" s="12"/>
    </row>
    <row r="64" spans="1:5" ht="114" x14ac:dyDescent="0.25">
      <c r="A64" s="19" t="s">
        <v>187</v>
      </c>
      <c r="B64" s="18" t="s">
        <v>117</v>
      </c>
      <c r="C64" s="15" t="s">
        <v>311</v>
      </c>
      <c r="D64" s="16" t="s">
        <v>118</v>
      </c>
      <c r="E64" s="12" t="s">
        <v>381</v>
      </c>
    </row>
    <row r="65" spans="1:5" ht="57" x14ac:dyDescent="0.25">
      <c r="A65" s="19" t="s">
        <v>188</v>
      </c>
      <c r="B65" s="27" t="s">
        <v>121</v>
      </c>
      <c r="C65" s="41" t="s">
        <v>310</v>
      </c>
      <c r="D65" s="16" t="s">
        <v>118</v>
      </c>
      <c r="E65" s="61" t="s">
        <v>382</v>
      </c>
    </row>
    <row r="66" spans="1:5" ht="57" x14ac:dyDescent="0.25">
      <c r="A66" s="19" t="s">
        <v>189</v>
      </c>
      <c r="B66" s="18" t="s">
        <v>122</v>
      </c>
      <c r="C66" s="40" t="s">
        <v>310</v>
      </c>
      <c r="D66" s="16" t="s">
        <v>118</v>
      </c>
      <c r="E66" s="12"/>
    </row>
    <row r="67" spans="1:5" ht="54" x14ac:dyDescent="0.25">
      <c r="A67" s="19" t="s">
        <v>190</v>
      </c>
      <c r="B67" s="26" t="s">
        <v>348</v>
      </c>
      <c r="C67" s="14" t="s">
        <v>312</v>
      </c>
      <c r="D67" s="16" t="s">
        <v>340</v>
      </c>
      <c r="E67" s="12" t="s">
        <v>28</v>
      </c>
    </row>
    <row r="68" spans="1:5" ht="36" x14ac:dyDescent="0.25">
      <c r="A68" s="19" t="s">
        <v>191</v>
      </c>
      <c r="B68" s="27" t="s">
        <v>119</v>
      </c>
      <c r="C68" s="41" t="s">
        <v>313</v>
      </c>
      <c r="D68" s="16" t="s">
        <v>340</v>
      </c>
      <c r="E68" s="12" t="s">
        <v>28</v>
      </c>
    </row>
    <row r="69" spans="1:5" ht="54" x14ac:dyDescent="0.25">
      <c r="A69" s="19" t="s">
        <v>192</v>
      </c>
      <c r="B69" s="18" t="s">
        <v>120</v>
      </c>
      <c r="C69" s="40" t="s">
        <v>313</v>
      </c>
      <c r="D69" s="16" t="s">
        <v>340</v>
      </c>
      <c r="E69" s="12" t="s">
        <v>28</v>
      </c>
    </row>
    <row r="70" spans="1:5" ht="45" x14ac:dyDescent="0.25">
      <c r="A70" s="19">
        <v>60</v>
      </c>
      <c r="B70" s="27" t="s">
        <v>314</v>
      </c>
      <c r="C70" s="39" t="s">
        <v>315</v>
      </c>
      <c r="D70" s="12" t="s">
        <v>94</v>
      </c>
      <c r="E70" s="12" t="s">
        <v>28</v>
      </c>
    </row>
    <row r="71" spans="1:5" ht="36" x14ac:dyDescent="0.25">
      <c r="A71" s="19">
        <v>61</v>
      </c>
      <c r="B71" s="29" t="s">
        <v>349</v>
      </c>
      <c r="C71" s="39" t="s">
        <v>316</v>
      </c>
      <c r="D71" s="21" t="s">
        <v>93</v>
      </c>
      <c r="E71" s="12" t="s">
        <v>28</v>
      </c>
    </row>
    <row r="72" spans="1:5" ht="60" x14ac:dyDescent="0.25">
      <c r="A72" s="19" t="s">
        <v>193</v>
      </c>
      <c r="B72" s="18" t="s">
        <v>317</v>
      </c>
      <c r="C72" s="35" t="s">
        <v>318</v>
      </c>
      <c r="D72" s="20"/>
      <c r="E72" s="12" t="s">
        <v>28</v>
      </c>
    </row>
    <row r="73" spans="1:5" ht="60" x14ac:dyDescent="0.25">
      <c r="A73" s="19" t="s">
        <v>194</v>
      </c>
      <c r="B73" s="27" t="s">
        <v>350</v>
      </c>
      <c r="C73" s="39" t="s">
        <v>319</v>
      </c>
      <c r="D73" s="21"/>
      <c r="E73" s="12" t="s">
        <v>28</v>
      </c>
    </row>
    <row r="74" spans="1:5" ht="105" x14ac:dyDescent="0.25">
      <c r="A74" s="19" t="s">
        <v>195</v>
      </c>
      <c r="B74" s="18" t="s">
        <v>351</v>
      </c>
      <c r="C74" s="42" t="s">
        <v>320</v>
      </c>
      <c r="D74" s="20" t="s">
        <v>95</v>
      </c>
      <c r="E74" s="12" t="s">
        <v>28</v>
      </c>
    </row>
    <row r="75" spans="1:5" ht="54" x14ac:dyDescent="0.25">
      <c r="A75" s="19" t="s">
        <v>196</v>
      </c>
      <c r="B75" s="18" t="s">
        <v>352</v>
      </c>
      <c r="C75" s="18" t="s">
        <v>342</v>
      </c>
      <c r="D75" s="20" t="s">
        <v>2</v>
      </c>
      <c r="E75" s="12" t="s">
        <v>28</v>
      </c>
    </row>
    <row r="76" spans="1:5" ht="72" x14ac:dyDescent="0.25">
      <c r="A76" s="19" t="s">
        <v>197</v>
      </c>
      <c r="B76" s="26" t="s">
        <v>353</v>
      </c>
      <c r="C76" s="35" t="s">
        <v>321</v>
      </c>
      <c r="D76" s="34" t="s">
        <v>2</v>
      </c>
      <c r="E76" s="12" t="s">
        <v>28</v>
      </c>
    </row>
    <row r="77" spans="1:5" ht="54" x14ac:dyDescent="0.25">
      <c r="A77" s="19" t="s">
        <v>198</v>
      </c>
      <c r="B77" s="26" t="s">
        <v>92</v>
      </c>
      <c r="C77" s="35" t="s">
        <v>322</v>
      </c>
      <c r="D77" s="34" t="s">
        <v>2</v>
      </c>
      <c r="E77" s="12" t="s">
        <v>28</v>
      </c>
    </row>
    <row r="78" spans="1:5" ht="72" customHeight="1" x14ac:dyDescent="0.25">
      <c r="A78" s="19" t="s">
        <v>199</v>
      </c>
      <c r="B78" s="26" t="s">
        <v>355</v>
      </c>
      <c r="C78" s="35"/>
      <c r="D78" s="28" t="s">
        <v>354</v>
      </c>
      <c r="E78" s="12" t="s">
        <v>28</v>
      </c>
    </row>
    <row r="79" spans="1:5" ht="23.25" customHeight="1" x14ac:dyDescent="0.25">
      <c r="A79" s="137" t="s">
        <v>124</v>
      </c>
      <c r="B79" s="138"/>
      <c r="C79" s="138"/>
      <c r="D79" s="138"/>
      <c r="E79" s="139"/>
    </row>
    <row r="80" spans="1:5" ht="72" x14ac:dyDescent="0.25">
      <c r="A80" s="19" t="s">
        <v>200</v>
      </c>
      <c r="B80" s="18" t="s">
        <v>125</v>
      </c>
      <c r="C80" s="43" t="s">
        <v>147</v>
      </c>
      <c r="D80" s="24" t="s">
        <v>52</v>
      </c>
      <c r="E80" s="63"/>
    </row>
    <row r="81" spans="1:5" ht="54" x14ac:dyDescent="0.25">
      <c r="A81" s="19" t="s">
        <v>201</v>
      </c>
      <c r="B81" s="27" t="s">
        <v>149</v>
      </c>
      <c r="C81" s="15" t="s">
        <v>123</v>
      </c>
      <c r="D81" s="24" t="s">
        <v>52</v>
      </c>
      <c r="E81" s="63"/>
    </row>
    <row r="82" spans="1:5" ht="114" x14ac:dyDescent="0.25">
      <c r="A82" s="19" t="s">
        <v>202</v>
      </c>
      <c r="B82" s="26" t="s">
        <v>148</v>
      </c>
      <c r="C82" s="15" t="s">
        <v>323</v>
      </c>
      <c r="D82" s="19" t="s">
        <v>2</v>
      </c>
      <c r="E82" s="12"/>
    </row>
    <row r="83" spans="1:5" ht="36" x14ac:dyDescent="0.25">
      <c r="A83" s="19" t="s">
        <v>203</v>
      </c>
      <c r="B83" s="29" t="s">
        <v>77</v>
      </c>
      <c r="C83" s="15" t="s">
        <v>147</v>
      </c>
      <c r="D83" s="24" t="s">
        <v>52</v>
      </c>
      <c r="E83" s="12" t="s">
        <v>384</v>
      </c>
    </row>
    <row r="84" spans="1:5" ht="72" x14ac:dyDescent="0.25">
      <c r="A84" s="19" t="s">
        <v>204</v>
      </c>
      <c r="B84" s="26" t="s">
        <v>25</v>
      </c>
      <c r="C84" s="36"/>
      <c r="D84" s="19" t="s">
        <v>47</v>
      </c>
      <c r="E84" s="64" t="s">
        <v>379</v>
      </c>
    </row>
    <row r="85" spans="1:5" ht="72" x14ac:dyDescent="0.25">
      <c r="A85" s="19" t="s">
        <v>205</v>
      </c>
      <c r="B85" s="27" t="s">
        <v>126</v>
      </c>
      <c r="C85" s="30" t="s">
        <v>147</v>
      </c>
      <c r="D85" s="24" t="s">
        <v>52</v>
      </c>
      <c r="E85" s="63">
        <v>499716</v>
      </c>
    </row>
    <row r="86" spans="1:5" ht="54" x14ac:dyDescent="0.25">
      <c r="A86" s="19" t="s">
        <v>206</v>
      </c>
      <c r="B86" s="29" t="s">
        <v>127</v>
      </c>
      <c r="C86" s="15" t="s">
        <v>324</v>
      </c>
      <c r="D86" s="19" t="s">
        <v>2</v>
      </c>
      <c r="E86" s="12" t="s">
        <v>383</v>
      </c>
    </row>
    <row r="87" spans="1:5" ht="36" x14ac:dyDescent="0.25">
      <c r="A87" s="19" t="s">
        <v>207</v>
      </c>
      <c r="B87" s="29" t="s">
        <v>78</v>
      </c>
      <c r="C87" s="14" t="s">
        <v>147</v>
      </c>
      <c r="D87" s="24" t="s">
        <v>52</v>
      </c>
      <c r="E87" s="63">
        <v>150795</v>
      </c>
    </row>
    <row r="88" spans="1:5" ht="36" x14ac:dyDescent="0.25">
      <c r="A88" s="19" t="s">
        <v>208</v>
      </c>
      <c r="B88" s="26" t="s">
        <v>10</v>
      </c>
      <c r="C88" s="14" t="s">
        <v>147</v>
      </c>
      <c r="D88" s="20" t="s">
        <v>2</v>
      </c>
      <c r="E88" s="53">
        <v>5.33</v>
      </c>
    </row>
    <row r="89" spans="1:5" ht="36" x14ac:dyDescent="0.25">
      <c r="A89" s="19" t="s">
        <v>209</v>
      </c>
      <c r="B89" s="26" t="s">
        <v>11</v>
      </c>
      <c r="C89" s="14" t="s">
        <v>147</v>
      </c>
      <c r="D89" s="20" t="s">
        <v>12</v>
      </c>
      <c r="E89" s="53">
        <v>1.1499999999999999</v>
      </c>
    </row>
    <row r="90" spans="1:5" ht="18" x14ac:dyDescent="0.25">
      <c r="A90" s="71"/>
      <c r="B90" s="72"/>
      <c r="C90" s="72"/>
      <c r="D90" s="72"/>
      <c r="E90" s="73"/>
    </row>
    <row r="91" spans="1:5" ht="57" x14ac:dyDescent="0.25">
      <c r="A91" s="19" t="s">
        <v>210</v>
      </c>
      <c r="B91" s="26" t="s">
        <v>40</v>
      </c>
      <c r="C91" s="11" t="s">
        <v>325</v>
      </c>
      <c r="D91" s="24" t="s">
        <v>52</v>
      </c>
      <c r="E91" s="117">
        <v>555000</v>
      </c>
    </row>
    <row r="92" spans="1:5" ht="54" x14ac:dyDescent="0.25">
      <c r="A92" s="19" t="s">
        <v>211</v>
      </c>
      <c r="B92" s="26" t="s">
        <v>79</v>
      </c>
      <c r="C92" s="9"/>
      <c r="D92" s="19"/>
      <c r="E92" s="118" t="s">
        <v>385</v>
      </c>
    </row>
    <row r="93" spans="1:5" ht="54" x14ac:dyDescent="0.25">
      <c r="A93" s="19" t="s">
        <v>212</v>
      </c>
      <c r="B93" s="26" t="s">
        <v>128</v>
      </c>
      <c r="C93" s="15" t="s">
        <v>80</v>
      </c>
      <c r="D93" s="24" t="s">
        <v>52</v>
      </c>
      <c r="E93" s="119" t="s">
        <v>481</v>
      </c>
    </row>
    <row r="94" spans="1:5" ht="54" x14ac:dyDescent="0.25">
      <c r="A94" s="19" t="s">
        <v>213</v>
      </c>
      <c r="B94" s="26" t="s">
        <v>81</v>
      </c>
      <c r="C94" s="15" t="s">
        <v>82</v>
      </c>
      <c r="D94" s="24" t="s">
        <v>52</v>
      </c>
      <c r="E94" s="53"/>
    </row>
    <row r="95" spans="1:5" ht="54" x14ac:dyDescent="0.25">
      <c r="A95" s="19" t="s">
        <v>214</v>
      </c>
      <c r="B95" s="26" t="s">
        <v>326</v>
      </c>
      <c r="C95" s="15" t="s">
        <v>129</v>
      </c>
      <c r="D95" s="24" t="s">
        <v>52</v>
      </c>
      <c r="E95" s="63">
        <v>604669.74</v>
      </c>
    </row>
    <row r="96" spans="1:5" ht="72" x14ac:dyDescent="0.25">
      <c r="A96" s="19" t="s">
        <v>215</v>
      </c>
      <c r="B96" s="26" t="s">
        <v>327</v>
      </c>
      <c r="C96" s="15" t="s">
        <v>130</v>
      </c>
      <c r="D96" s="24" t="s">
        <v>52</v>
      </c>
      <c r="E96" s="65"/>
    </row>
    <row r="97" spans="1:5" ht="72" x14ac:dyDescent="0.25">
      <c r="A97" s="19" t="s">
        <v>216</v>
      </c>
      <c r="B97" s="26" t="s">
        <v>83</v>
      </c>
      <c r="C97" s="9"/>
      <c r="D97" s="24" t="s">
        <v>52</v>
      </c>
      <c r="E97" s="63">
        <f>442531.83*1.2</f>
        <v>531038.196</v>
      </c>
    </row>
    <row r="98" spans="1:5" ht="90" x14ac:dyDescent="0.25">
      <c r="A98" s="19" t="s">
        <v>217</v>
      </c>
      <c r="B98" s="26" t="s">
        <v>38</v>
      </c>
      <c r="C98" s="15" t="s">
        <v>328</v>
      </c>
      <c r="D98" s="24" t="s">
        <v>52</v>
      </c>
      <c r="E98" s="95">
        <f>92153.38*1.2</f>
        <v>110584.056</v>
      </c>
    </row>
    <row r="99" spans="1:5" ht="36" x14ac:dyDescent="0.25">
      <c r="A99" s="19" t="s">
        <v>218</v>
      </c>
      <c r="B99" s="26" t="s">
        <v>9</v>
      </c>
      <c r="C99" s="11"/>
      <c r="D99" s="24" t="s">
        <v>52</v>
      </c>
      <c r="E99" s="66" t="s">
        <v>28</v>
      </c>
    </row>
    <row r="100" spans="1:5" ht="36" x14ac:dyDescent="0.25">
      <c r="A100" s="19" t="s">
        <v>219</v>
      </c>
      <c r="B100" s="26" t="s">
        <v>329</v>
      </c>
      <c r="C100" s="15" t="s">
        <v>131</v>
      </c>
      <c r="D100" s="24" t="s">
        <v>52</v>
      </c>
      <c r="E100" s="66" t="s">
        <v>28</v>
      </c>
    </row>
    <row r="101" spans="1:5" ht="23.25" x14ac:dyDescent="0.25">
      <c r="A101" s="137" t="s">
        <v>146</v>
      </c>
      <c r="B101" s="138"/>
      <c r="C101" s="138"/>
      <c r="D101" s="138"/>
      <c r="E101" s="139"/>
    </row>
    <row r="102" spans="1:5" ht="54" x14ac:dyDescent="0.25">
      <c r="A102" s="19" t="s">
        <v>220</v>
      </c>
      <c r="B102" s="26" t="s">
        <v>41</v>
      </c>
      <c r="C102" s="12" t="s">
        <v>330</v>
      </c>
      <c r="D102" s="19"/>
      <c r="E102" s="67" t="s">
        <v>28</v>
      </c>
    </row>
    <row r="103" spans="1:5" ht="18" x14ac:dyDescent="0.25">
      <c r="A103" s="19" t="s">
        <v>221</v>
      </c>
      <c r="B103" s="18" t="s">
        <v>48</v>
      </c>
      <c r="C103" s="14" t="s">
        <v>46</v>
      </c>
      <c r="D103" s="19"/>
      <c r="E103" s="53" t="s">
        <v>28</v>
      </c>
    </row>
    <row r="104" spans="1:5" ht="36" x14ac:dyDescent="0.25">
      <c r="A104" s="19" t="s">
        <v>222</v>
      </c>
      <c r="B104" s="18" t="s">
        <v>133</v>
      </c>
      <c r="C104" s="8"/>
      <c r="D104" s="19" t="s">
        <v>54</v>
      </c>
      <c r="E104" s="68" t="s">
        <v>28</v>
      </c>
    </row>
    <row r="105" spans="1:5" ht="42.75" x14ac:dyDescent="0.25">
      <c r="A105" s="19" t="s">
        <v>223</v>
      </c>
      <c r="B105" s="18" t="s">
        <v>134</v>
      </c>
      <c r="C105" s="14" t="s">
        <v>132</v>
      </c>
      <c r="D105" s="19" t="s">
        <v>16</v>
      </c>
      <c r="E105" s="53" t="s">
        <v>28</v>
      </c>
    </row>
    <row r="106" spans="1:5" ht="36" x14ac:dyDescent="0.25">
      <c r="A106" s="19" t="s">
        <v>224</v>
      </c>
      <c r="B106" s="26" t="s">
        <v>49</v>
      </c>
      <c r="C106" s="14" t="s">
        <v>50</v>
      </c>
      <c r="D106" s="19"/>
      <c r="E106" s="53" t="s">
        <v>28</v>
      </c>
    </row>
    <row r="107" spans="1:5" ht="54" x14ac:dyDescent="0.25">
      <c r="A107" s="19" t="s">
        <v>225</v>
      </c>
      <c r="B107" s="26" t="s">
        <v>135</v>
      </c>
      <c r="C107" s="14"/>
      <c r="D107" s="19"/>
      <c r="E107" s="69" t="s">
        <v>28</v>
      </c>
    </row>
    <row r="108" spans="1:5" ht="72" x14ac:dyDescent="0.25">
      <c r="A108" s="19" t="s">
        <v>226</v>
      </c>
      <c r="B108" s="26" t="s">
        <v>331</v>
      </c>
      <c r="C108" s="14" t="s">
        <v>51</v>
      </c>
      <c r="D108" s="19" t="s">
        <v>52</v>
      </c>
      <c r="E108" s="12" t="s">
        <v>28</v>
      </c>
    </row>
    <row r="109" spans="1:5" ht="72" x14ac:dyDescent="0.25">
      <c r="A109" s="19" t="s">
        <v>227</v>
      </c>
      <c r="B109" s="26" t="s">
        <v>53</v>
      </c>
      <c r="C109" s="12" t="s">
        <v>136</v>
      </c>
      <c r="D109" s="19"/>
      <c r="E109" s="12" t="s">
        <v>28</v>
      </c>
    </row>
    <row r="110" spans="1:5" ht="108" x14ac:dyDescent="0.25">
      <c r="A110" s="19" t="s">
        <v>228</v>
      </c>
      <c r="B110" s="26" t="s">
        <v>39</v>
      </c>
      <c r="C110" s="14"/>
      <c r="D110" s="19" t="s">
        <v>16</v>
      </c>
      <c r="E110" s="12" t="s">
        <v>28</v>
      </c>
    </row>
    <row r="111" spans="1:5" ht="90" x14ac:dyDescent="0.25">
      <c r="A111" s="19" t="s">
        <v>229</v>
      </c>
      <c r="B111" s="26" t="s">
        <v>60</v>
      </c>
      <c r="C111" s="14"/>
      <c r="D111" s="19" t="s">
        <v>16</v>
      </c>
      <c r="E111" s="53" t="s">
        <v>28</v>
      </c>
    </row>
    <row r="112" spans="1:5" ht="54" x14ac:dyDescent="0.25">
      <c r="A112" s="19" t="s">
        <v>230</v>
      </c>
      <c r="B112" s="26" t="s">
        <v>59</v>
      </c>
      <c r="C112" s="13"/>
      <c r="D112" s="19" t="s">
        <v>16</v>
      </c>
      <c r="E112" s="53" t="s">
        <v>28</v>
      </c>
    </row>
    <row r="113" spans="1:5" ht="18" x14ac:dyDescent="0.25">
      <c r="A113" s="19" t="s">
        <v>231</v>
      </c>
      <c r="B113" s="26" t="s">
        <v>55</v>
      </c>
      <c r="C113" s="14"/>
      <c r="D113" s="19" t="s">
        <v>54</v>
      </c>
      <c r="E113" s="68" t="s">
        <v>28</v>
      </c>
    </row>
    <row r="114" spans="1:5" ht="90" x14ac:dyDescent="0.25">
      <c r="A114" s="19" t="s">
        <v>232</v>
      </c>
      <c r="B114" s="29" t="s">
        <v>137</v>
      </c>
      <c r="C114" s="13"/>
      <c r="D114" s="19" t="s">
        <v>54</v>
      </c>
      <c r="E114" s="70" t="s">
        <v>28</v>
      </c>
    </row>
    <row r="115" spans="1:5" ht="23.25" x14ac:dyDescent="0.25">
      <c r="A115" s="137" t="s">
        <v>141</v>
      </c>
      <c r="B115" s="138"/>
      <c r="C115" s="138"/>
      <c r="D115" s="138"/>
      <c r="E115" s="139"/>
    </row>
    <row r="116" spans="1:5" ht="36" x14ac:dyDescent="0.25">
      <c r="A116" s="19" t="s">
        <v>332</v>
      </c>
      <c r="B116" s="29" t="s">
        <v>85</v>
      </c>
      <c r="C116" s="14" t="s">
        <v>138</v>
      </c>
      <c r="D116" s="25"/>
      <c r="E116" s="74" t="s">
        <v>374</v>
      </c>
    </row>
    <row r="117" spans="1:5" ht="54" x14ac:dyDescent="0.25">
      <c r="A117" s="19" t="s">
        <v>333</v>
      </c>
      <c r="B117" s="26" t="s">
        <v>84</v>
      </c>
      <c r="C117" s="9"/>
      <c r="D117" s="19" t="s">
        <v>13</v>
      </c>
      <c r="E117" s="75" t="s">
        <v>478</v>
      </c>
    </row>
    <row r="118" spans="1:5" ht="71.25" x14ac:dyDescent="0.25">
      <c r="A118" s="19" t="s">
        <v>233</v>
      </c>
      <c r="B118" s="26" t="s">
        <v>86</v>
      </c>
      <c r="C118" s="14" t="s">
        <v>334</v>
      </c>
      <c r="D118" s="19" t="s">
        <v>2</v>
      </c>
      <c r="E118" s="76" t="s">
        <v>375</v>
      </c>
    </row>
    <row r="119" spans="1:5" ht="85.5" x14ac:dyDescent="0.25">
      <c r="A119" s="19" t="s">
        <v>234</v>
      </c>
      <c r="B119" s="26" t="s">
        <v>87</v>
      </c>
      <c r="C119" s="15" t="s">
        <v>335</v>
      </c>
      <c r="D119" s="19" t="s">
        <v>88</v>
      </c>
      <c r="E119" s="76" t="s">
        <v>375</v>
      </c>
    </row>
    <row r="120" spans="1:5" ht="72" x14ac:dyDescent="0.25">
      <c r="A120" s="19" t="s">
        <v>235</v>
      </c>
      <c r="B120" s="26" t="s">
        <v>139</v>
      </c>
      <c r="C120" s="15" t="s">
        <v>61</v>
      </c>
      <c r="D120" s="20" t="s">
        <v>14</v>
      </c>
      <c r="E120" s="77" t="s">
        <v>477</v>
      </c>
    </row>
    <row r="121" spans="1:5" ht="54" x14ac:dyDescent="0.25">
      <c r="A121" s="19" t="s">
        <v>236</v>
      </c>
      <c r="B121" s="26" t="s">
        <v>89</v>
      </c>
      <c r="C121" s="15" t="s">
        <v>62</v>
      </c>
      <c r="D121" s="20" t="s">
        <v>14</v>
      </c>
      <c r="E121" s="77" t="s">
        <v>488</v>
      </c>
    </row>
    <row r="122" spans="1:5" ht="23.25" x14ac:dyDescent="0.25">
      <c r="A122" s="137" t="s">
        <v>140</v>
      </c>
      <c r="B122" s="138"/>
      <c r="C122" s="138"/>
      <c r="D122" s="138"/>
      <c r="E122" s="139"/>
    </row>
    <row r="123" spans="1:5" ht="18" x14ac:dyDescent="0.25">
      <c r="A123" s="19" t="s">
        <v>237</v>
      </c>
      <c r="B123" s="26" t="s">
        <v>15</v>
      </c>
      <c r="C123" s="14" t="s">
        <v>63</v>
      </c>
      <c r="D123" s="19"/>
      <c r="E123" s="79" t="s">
        <v>364</v>
      </c>
    </row>
    <row r="124" spans="1:5" ht="42.75" x14ac:dyDescent="0.25">
      <c r="A124" s="19" t="s">
        <v>238</v>
      </c>
      <c r="B124" s="29" t="s">
        <v>17</v>
      </c>
      <c r="C124" s="15" t="s">
        <v>336</v>
      </c>
      <c r="D124" s="20"/>
      <c r="E124" s="75" t="s">
        <v>364</v>
      </c>
    </row>
    <row r="125" spans="1:5" ht="57" x14ac:dyDescent="0.25">
      <c r="A125" s="19" t="s">
        <v>239</v>
      </c>
      <c r="B125" s="29" t="s">
        <v>90</v>
      </c>
      <c r="C125" s="15" t="s">
        <v>337</v>
      </c>
      <c r="D125" s="20"/>
      <c r="E125" s="80"/>
    </row>
    <row r="126" spans="1:5" ht="42.75" x14ac:dyDescent="0.25">
      <c r="A126" s="19" t="s">
        <v>240</v>
      </c>
      <c r="B126" s="29" t="s">
        <v>91</v>
      </c>
      <c r="C126" s="15" t="s">
        <v>338</v>
      </c>
      <c r="D126" s="20"/>
      <c r="E126" s="80"/>
    </row>
    <row r="127" spans="1:5" ht="72" x14ac:dyDescent="0.25">
      <c r="A127" s="19" t="s">
        <v>241</v>
      </c>
      <c r="B127" s="29" t="s">
        <v>18</v>
      </c>
      <c r="C127" s="11" t="s">
        <v>29</v>
      </c>
      <c r="D127" s="20"/>
      <c r="E127" s="80"/>
    </row>
    <row r="128" spans="1:5" ht="54" x14ac:dyDescent="0.25">
      <c r="A128" s="19" t="s">
        <v>242</v>
      </c>
      <c r="B128" s="26" t="s">
        <v>19</v>
      </c>
      <c r="C128" s="15" t="s">
        <v>339</v>
      </c>
      <c r="D128" s="19"/>
      <c r="E128" s="80"/>
    </row>
    <row r="129" spans="1:5" ht="54" x14ac:dyDescent="0.25">
      <c r="A129" s="19" t="s">
        <v>243</v>
      </c>
      <c r="B129" s="26" t="s">
        <v>21</v>
      </c>
      <c r="C129" s="11" t="s">
        <v>29</v>
      </c>
      <c r="D129" s="19"/>
      <c r="E129" s="81" t="s">
        <v>405</v>
      </c>
    </row>
    <row r="130" spans="1:5" ht="54" x14ac:dyDescent="0.25">
      <c r="A130" s="19" t="s">
        <v>244</v>
      </c>
      <c r="B130" s="26" t="s">
        <v>20</v>
      </c>
      <c r="C130" s="48" t="s">
        <v>358</v>
      </c>
      <c r="D130" s="19"/>
      <c r="E130" s="81" t="s">
        <v>474</v>
      </c>
    </row>
    <row r="131" spans="1:5" ht="36" x14ac:dyDescent="0.25">
      <c r="A131" s="19" t="s">
        <v>245</v>
      </c>
      <c r="B131" s="26" t="s">
        <v>22</v>
      </c>
      <c r="C131" s="11"/>
      <c r="D131" s="19"/>
      <c r="E131" s="82"/>
    </row>
    <row r="132" spans="1:5" x14ac:dyDescent="0.25">
      <c r="B132" s="46"/>
    </row>
  </sheetData>
  <mergeCells count="17">
    <mergeCell ref="A101:E101"/>
    <mergeCell ref="A115:E115"/>
    <mergeCell ref="A122:E122"/>
    <mergeCell ref="A22:E22"/>
    <mergeCell ref="A51:E51"/>
    <mergeCell ref="A58:E58"/>
    <mergeCell ref="A79:E79"/>
    <mergeCell ref="E4:E5"/>
    <mergeCell ref="A7:A8"/>
    <mergeCell ref="B7:B8"/>
    <mergeCell ref="C7:C8"/>
    <mergeCell ref="D7:D8"/>
    <mergeCell ref="A4:A5"/>
    <mergeCell ref="B4:B5"/>
    <mergeCell ref="C4:C5"/>
    <mergeCell ref="D4:D5"/>
    <mergeCell ref="A6:E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'I_18-389 Poprad most'!E13:E13</xm:f>
              <xm:sqref>E13</xm:sqref>
            </x14:sparkline>
          </x14:sparklines>
        </x14:sparklineGroup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'I_18-389 Poprad most'!E12:E12</xm:f>
              <xm:sqref>E12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zoomScale="70" zoomScaleNormal="70" workbookViewId="0">
      <selection activeCell="C2" sqref="C2"/>
    </sheetView>
  </sheetViews>
  <sheetFormatPr defaultRowHeight="15" x14ac:dyDescent="0.25"/>
  <cols>
    <col min="1" max="1" width="7.42578125" style="5" customWidth="1"/>
    <col min="2" max="2" width="37" style="6" customWidth="1"/>
    <col min="3" max="3" width="48.28515625" style="44" customWidth="1"/>
    <col min="4" max="4" width="16.42578125" style="7" customWidth="1"/>
    <col min="5" max="5" width="50.5703125" customWidth="1"/>
    <col min="8" max="8" width="13.140625" customWidth="1"/>
  </cols>
  <sheetData>
    <row r="1" spans="1:5" ht="18" x14ac:dyDescent="0.25">
      <c r="A1" s="3"/>
      <c r="B1" s="38" t="s">
        <v>356</v>
      </c>
      <c r="C1" s="47">
        <v>43374</v>
      </c>
      <c r="D1" s="2"/>
      <c r="E1" s="5"/>
    </row>
    <row r="2" spans="1:5" ht="18" x14ac:dyDescent="0.25">
      <c r="A2" s="4"/>
      <c r="B2" s="38" t="s">
        <v>357</v>
      </c>
      <c r="C2" s="115">
        <v>44543</v>
      </c>
      <c r="D2" s="2"/>
      <c r="E2" s="5"/>
    </row>
    <row r="3" spans="1:5" ht="18.75" thickBot="1" x14ac:dyDescent="0.3">
      <c r="A3" s="1"/>
      <c r="B3" s="38"/>
      <c r="C3" s="10"/>
      <c r="D3" s="2"/>
      <c r="E3" s="5"/>
    </row>
    <row r="4" spans="1:5" ht="15" customHeight="1" x14ac:dyDescent="0.25">
      <c r="A4" s="132" t="s">
        <v>261</v>
      </c>
      <c r="B4" s="132" t="s">
        <v>71</v>
      </c>
      <c r="C4" s="132" t="s">
        <v>72</v>
      </c>
      <c r="D4" s="122" t="s">
        <v>24</v>
      </c>
      <c r="E4" s="122" t="s">
        <v>341</v>
      </c>
    </row>
    <row r="5" spans="1:5" ht="30.75" customHeight="1" thickBot="1" x14ac:dyDescent="0.3">
      <c r="A5" s="133"/>
      <c r="B5" s="133"/>
      <c r="C5" s="133"/>
      <c r="D5" s="123"/>
      <c r="E5" s="123"/>
    </row>
    <row r="6" spans="1:5" ht="23.25" x14ac:dyDescent="0.25">
      <c r="A6" s="134" t="s">
        <v>145</v>
      </c>
      <c r="B6" s="135"/>
      <c r="C6" s="135"/>
      <c r="D6" s="135"/>
      <c r="E6" s="136"/>
    </row>
    <row r="7" spans="1:5" ht="45" x14ac:dyDescent="0.25">
      <c r="A7" s="124" t="s">
        <v>246</v>
      </c>
      <c r="B7" s="126" t="s">
        <v>30</v>
      </c>
      <c r="C7" s="128"/>
      <c r="D7" s="130"/>
      <c r="E7" s="83" t="s">
        <v>359</v>
      </c>
    </row>
    <row r="8" spans="1:5" ht="18.75" customHeight="1" x14ac:dyDescent="0.25">
      <c r="A8" s="125"/>
      <c r="B8" s="127"/>
      <c r="C8" s="129"/>
      <c r="D8" s="131"/>
      <c r="E8" s="84" t="s">
        <v>386</v>
      </c>
    </row>
    <row r="9" spans="1:5" ht="42.75" x14ac:dyDescent="0.25">
      <c r="A9" s="19" t="s">
        <v>247</v>
      </c>
      <c r="B9" s="18" t="s">
        <v>56</v>
      </c>
      <c r="C9" s="15" t="s">
        <v>57</v>
      </c>
      <c r="D9" s="20"/>
      <c r="E9" s="12" t="s">
        <v>387</v>
      </c>
    </row>
    <row r="10" spans="1:5" ht="85.5" x14ac:dyDescent="0.25">
      <c r="A10" s="19" t="s">
        <v>248</v>
      </c>
      <c r="B10" s="18" t="s">
        <v>31</v>
      </c>
      <c r="C10" s="15" t="s">
        <v>262</v>
      </c>
      <c r="D10" s="20"/>
      <c r="E10" s="14" t="s">
        <v>388</v>
      </c>
    </row>
    <row r="11" spans="1:5" ht="242.25" x14ac:dyDescent="0.25">
      <c r="A11" s="19" t="s">
        <v>249</v>
      </c>
      <c r="B11" s="18" t="s">
        <v>263</v>
      </c>
      <c r="C11" s="15" t="s">
        <v>264</v>
      </c>
      <c r="D11" s="20"/>
      <c r="E11" s="14" t="s">
        <v>389</v>
      </c>
    </row>
    <row r="12" spans="1:5" ht="142.5" x14ac:dyDescent="0.25">
      <c r="A12" s="49" t="s">
        <v>250</v>
      </c>
      <c r="B12" s="18" t="s">
        <v>42</v>
      </c>
      <c r="C12" s="14" t="s">
        <v>343</v>
      </c>
      <c r="D12" s="20"/>
      <c r="E12" s="79" t="s">
        <v>28</v>
      </c>
    </row>
    <row r="13" spans="1:5" ht="42.75" x14ac:dyDescent="0.25">
      <c r="A13" s="49" t="s">
        <v>251</v>
      </c>
      <c r="B13" s="18" t="s">
        <v>265</v>
      </c>
      <c r="C13" s="15" t="s">
        <v>267</v>
      </c>
      <c r="D13" s="20"/>
      <c r="E13" s="14" t="s">
        <v>475</v>
      </c>
    </row>
    <row r="14" spans="1:5" ht="85.5" x14ac:dyDescent="0.25">
      <c r="A14" s="49" t="s">
        <v>252</v>
      </c>
      <c r="B14" s="18" t="s">
        <v>266</v>
      </c>
      <c r="C14" s="15"/>
      <c r="D14" s="20"/>
      <c r="E14" s="14" t="s">
        <v>390</v>
      </c>
    </row>
    <row r="15" spans="1:5" ht="36" x14ac:dyDescent="0.25">
      <c r="A15" s="49" t="s">
        <v>253</v>
      </c>
      <c r="B15" s="26" t="s">
        <v>32</v>
      </c>
      <c r="C15" s="15" t="s">
        <v>268</v>
      </c>
      <c r="D15" s="20" t="s">
        <v>0</v>
      </c>
      <c r="E15" s="85">
        <f>38+60</f>
        <v>98</v>
      </c>
    </row>
    <row r="16" spans="1:5" ht="72" x14ac:dyDescent="0.25">
      <c r="A16" s="49" t="s">
        <v>254</v>
      </c>
      <c r="B16" s="18" t="s">
        <v>33</v>
      </c>
      <c r="C16" s="15" t="s">
        <v>269</v>
      </c>
      <c r="D16" s="20" t="s">
        <v>0</v>
      </c>
      <c r="E16" s="79">
        <v>0</v>
      </c>
    </row>
    <row r="17" spans="1:5" ht="54" x14ac:dyDescent="0.25">
      <c r="A17" s="49" t="s">
        <v>255</v>
      </c>
      <c r="B17" s="18" t="s">
        <v>270</v>
      </c>
      <c r="C17" s="15" t="s">
        <v>271</v>
      </c>
      <c r="D17" s="20" t="s">
        <v>2</v>
      </c>
      <c r="E17" s="79">
        <v>0</v>
      </c>
    </row>
    <row r="18" spans="1:5" ht="28.5" x14ac:dyDescent="0.25">
      <c r="A18" s="49" t="s">
        <v>256</v>
      </c>
      <c r="B18" s="26" t="s">
        <v>43</v>
      </c>
      <c r="C18" s="11" t="s">
        <v>101</v>
      </c>
      <c r="D18" s="20"/>
      <c r="E18" s="79" t="s">
        <v>391</v>
      </c>
    </row>
    <row r="19" spans="1:5" ht="18" x14ac:dyDescent="0.25">
      <c r="A19" s="49" t="s">
        <v>257</v>
      </c>
      <c r="B19" s="26" t="s">
        <v>34</v>
      </c>
      <c r="C19" s="11" t="s">
        <v>65</v>
      </c>
      <c r="D19" s="20"/>
      <c r="E19" s="79" t="s">
        <v>392</v>
      </c>
    </row>
    <row r="20" spans="1:5" ht="57" x14ac:dyDescent="0.25">
      <c r="A20" s="49" t="s">
        <v>258</v>
      </c>
      <c r="B20" s="27" t="s">
        <v>44</v>
      </c>
      <c r="C20" s="15" t="s">
        <v>272</v>
      </c>
      <c r="D20" s="20" t="s">
        <v>2</v>
      </c>
      <c r="E20" s="86" t="s">
        <v>393</v>
      </c>
    </row>
    <row r="21" spans="1:5" ht="54" x14ac:dyDescent="0.25">
      <c r="A21" s="49" t="s">
        <v>259</v>
      </c>
      <c r="B21" s="18" t="s">
        <v>35</v>
      </c>
      <c r="C21" s="15"/>
      <c r="D21" s="16" t="s">
        <v>23</v>
      </c>
      <c r="E21" s="80">
        <v>0</v>
      </c>
    </row>
    <row r="22" spans="1:5" ht="23.25" x14ac:dyDescent="0.25">
      <c r="A22" s="137" t="s">
        <v>144</v>
      </c>
      <c r="B22" s="138"/>
      <c r="C22" s="138"/>
      <c r="D22" s="138"/>
      <c r="E22" s="139"/>
    </row>
    <row r="23" spans="1:5" ht="36" x14ac:dyDescent="0.25">
      <c r="A23" s="19" t="s">
        <v>150</v>
      </c>
      <c r="B23" s="18" t="s">
        <v>96</v>
      </c>
      <c r="C23" s="15" t="s">
        <v>36</v>
      </c>
      <c r="D23" s="20" t="s">
        <v>107</v>
      </c>
      <c r="E23" s="79">
        <v>0</v>
      </c>
    </row>
    <row r="24" spans="1:5" ht="54" x14ac:dyDescent="0.25">
      <c r="A24" s="20" t="s">
        <v>151</v>
      </c>
      <c r="B24" s="18" t="s">
        <v>273</v>
      </c>
      <c r="C24" s="15"/>
      <c r="D24" s="20" t="s">
        <v>7</v>
      </c>
      <c r="E24" s="79" t="s">
        <v>376</v>
      </c>
    </row>
    <row r="25" spans="1:5" ht="54" x14ac:dyDescent="0.25">
      <c r="A25" s="19" t="s">
        <v>152</v>
      </c>
      <c r="B25" s="18" t="s">
        <v>274</v>
      </c>
      <c r="C25" s="15" t="s">
        <v>37</v>
      </c>
      <c r="D25" s="20" t="s">
        <v>8</v>
      </c>
      <c r="E25" s="79" t="s">
        <v>394</v>
      </c>
    </row>
    <row r="26" spans="1:5" ht="54" x14ac:dyDescent="0.25">
      <c r="A26" s="19" t="s">
        <v>153</v>
      </c>
      <c r="B26" s="27" t="s">
        <v>275</v>
      </c>
      <c r="C26" s="11" t="s">
        <v>97</v>
      </c>
      <c r="D26" s="20" t="s">
        <v>277</v>
      </c>
      <c r="E26" s="79">
        <v>0</v>
      </c>
    </row>
    <row r="27" spans="1:5" ht="36" x14ac:dyDescent="0.25">
      <c r="A27" s="19" t="s">
        <v>154</v>
      </c>
      <c r="B27" s="27" t="s">
        <v>276</v>
      </c>
      <c r="C27" s="11" t="s">
        <v>278</v>
      </c>
      <c r="D27" s="20" t="s">
        <v>99</v>
      </c>
      <c r="E27" s="79" t="s">
        <v>377</v>
      </c>
    </row>
    <row r="28" spans="1:5" ht="18" x14ac:dyDescent="0.25">
      <c r="A28" s="19" t="s">
        <v>155</v>
      </c>
      <c r="B28" s="27" t="s">
        <v>279</v>
      </c>
      <c r="C28" s="11" t="s">
        <v>66</v>
      </c>
      <c r="D28" s="20" t="s">
        <v>1</v>
      </c>
      <c r="E28" s="79" t="s">
        <v>28</v>
      </c>
    </row>
    <row r="29" spans="1:5" ht="36" x14ac:dyDescent="0.25">
      <c r="A29" s="19" t="s">
        <v>156</v>
      </c>
      <c r="B29" s="27" t="s">
        <v>280</v>
      </c>
      <c r="C29" s="11" t="s">
        <v>98</v>
      </c>
      <c r="D29" s="20" t="s">
        <v>1</v>
      </c>
      <c r="E29" s="79" t="s">
        <v>395</v>
      </c>
    </row>
    <row r="30" spans="1:5" ht="42.75" x14ac:dyDescent="0.25">
      <c r="A30" s="19" t="s">
        <v>157</v>
      </c>
      <c r="B30" s="18" t="s">
        <v>281</v>
      </c>
      <c r="C30" s="15" t="s">
        <v>282</v>
      </c>
      <c r="D30" s="16" t="s">
        <v>100</v>
      </c>
      <c r="E30" s="79" t="s">
        <v>373</v>
      </c>
    </row>
    <row r="31" spans="1:5" ht="54" x14ac:dyDescent="0.25">
      <c r="A31" s="19" t="s">
        <v>158</v>
      </c>
      <c r="B31" s="18" t="s">
        <v>67</v>
      </c>
      <c r="C31" s="11" t="s">
        <v>69</v>
      </c>
      <c r="D31" s="16" t="s">
        <v>1</v>
      </c>
      <c r="E31" s="79" t="s">
        <v>28</v>
      </c>
    </row>
    <row r="32" spans="1:5" ht="36" x14ac:dyDescent="0.25">
      <c r="A32" s="19" t="s">
        <v>159</v>
      </c>
      <c r="B32" s="18" t="s">
        <v>68</v>
      </c>
      <c r="C32" s="11" t="s">
        <v>286</v>
      </c>
      <c r="D32" s="20" t="s">
        <v>1</v>
      </c>
      <c r="E32" s="79" t="s">
        <v>396</v>
      </c>
    </row>
    <row r="33" spans="1:5" ht="57" x14ac:dyDescent="0.25">
      <c r="A33" s="19" t="s">
        <v>160</v>
      </c>
      <c r="B33" s="18" t="s">
        <v>283</v>
      </c>
      <c r="C33" s="14" t="s">
        <v>284</v>
      </c>
      <c r="D33" s="20" t="s">
        <v>58</v>
      </c>
      <c r="E33" s="79" t="s">
        <v>372</v>
      </c>
    </row>
    <row r="34" spans="1:5" ht="36" x14ac:dyDescent="0.25">
      <c r="A34" s="19" t="s">
        <v>161</v>
      </c>
      <c r="B34" s="27" t="s">
        <v>287</v>
      </c>
      <c r="C34" s="14" t="s">
        <v>260</v>
      </c>
      <c r="D34" s="20" t="s">
        <v>0</v>
      </c>
      <c r="E34" s="80" t="s">
        <v>28</v>
      </c>
    </row>
    <row r="35" spans="1:5" ht="36" x14ac:dyDescent="0.25">
      <c r="A35" s="19" t="s">
        <v>162</v>
      </c>
      <c r="B35" s="27" t="s">
        <v>288</v>
      </c>
      <c r="C35" s="14" t="s">
        <v>102</v>
      </c>
      <c r="D35" s="20" t="s">
        <v>0</v>
      </c>
      <c r="E35" s="80" t="s">
        <v>28</v>
      </c>
    </row>
    <row r="36" spans="1:5" ht="28.5" x14ac:dyDescent="0.25">
      <c r="A36" s="19" t="s">
        <v>163</v>
      </c>
      <c r="B36" s="18" t="s">
        <v>285</v>
      </c>
      <c r="C36" s="11" t="s">
        <v>104</v>
      </c>
      <c r="D36" s="20" t="s">
        <v>0</v>
      </c>
      <c r="E36" s="87" t="s">
        <v>397</v>
      </c>
    </row>
    <row r="37" spans="1:5" ht="57" x14ac:dyDescent="0.25">
      <c r="A37" s="19" t="s">
        <v>164</v>
      </c>
      <c r="B37" s="18" t="s">
        <v>103</v>
      </c>
      <c r="C37" s="15" t="s">
        <v>105</v>
      </c>
      <c r="D37" s="20" t="s">
        <v>0</v>
      </c>
      <c r="E37" s="75" t="s">
        <v>398</v>
      </c>
    </row>
    <row r="38" spans="1:5" ht="36" x14ac:dyDescent="0.25">
      <c r="A38" s="19" t="s">
        <v>165</v>
      </c>
      <c r="B38" s="26" t="s">
        <v>4</v>
      </c>
      <c r="C38" s="11"/>
      <c r="D38" s="19" t="s">
        <v>0</v>
      </c>
      <c r="E38" s="85">
        <v>0</v>
      </c>
    </row>
    <row r="39" spans="1:5" ht="18" x14ac:dyDescent="0.25">
      <c r="A39" s="19" t="s">
        <v>166</v>
      </c>
      <c r="B39" s="26" t="s">
        <v>5</v>
      </c>
      <c r="C39" s="11"/>
      <c r="D39" s="19" t="s">
        <v>0</v>
      </c>
      <c r="E39" s="79">
        <v>0</v>
      </c>
    </row>
    <row r="40" spans="1:5" ht="36" x14ac:dyDescent="0.25">
      <c r="A40" s="19" t="s">
        <v>167</v>
      </c>
      <c r="B40" s="29" t="s">
        <v>70</v>
      </c>
      <c r="C40" s="12"/>
      <c r="D40" s="22" t="s">
        <v>52</v>
      </c>
      <c r="E40" s="88" t="s">
        <v>28</v>
      </c>
    </row>
    <row r="41" spans="1:5" ht="36" x14ac:dyDescent="0.25">
      <c r="A41" s="19" t="s">
        <v>168</v>
      </c>
      <c r="B41" s="29" t="s">
        <v>344</v>
      </c>
      <c r="C41" s="11" t="s">
        <v>64</v>
      </c>
      <c r="D41" s="19" t="s">
        <v>3</v>
      </c>
      <c r="E41" s="88">
        <v>66</v>
      </c>
    </row>
    <row r="42" spans="1:5" ht="18" x14ac:dyDescent="0.25">
      <c r="A42" s="19" t="s">
        <v>169</v>
      </c>
      <c r="B42" s="27" t="s">
        <v>106</v>
      </c>
      <c r="C42" s="13"/>
      <c r="D42" s="19" t="s">
        <v>3</v>
      </c>
      <c r="E42" s="79">
        <v>133</v>
      </c>
    </row>
    <row r="43" spans="1:5" ht="54" x14ac:dyDescent="0.25">
      <c r="A43" s="19" t="s">
        <v>170</v>
      </c>
      <c r="B43" s="27" t="s">
        <v>289</v>
      </c>
      <c r="C43" s="32"/>
      <c r="D43" s="19" t="s">
        <v>7</v>
      </c>
      <c r="E43" s="88">
        <v>0</v>
      </c>
    </row>
    <row r="44" spans="1:5" ht="54" x14ac:dyDescent="0.25">
      <c r="A44" s="19" t="s">
        <v>171</v>
      </c>
      <c r="B44" s="18" t="s">
        <v>290</v>
      </c>
      <c r="C44" s="14" t="s">
        <v>109</v>
      </c>
      <c r="D44" s="23" t="s">
        <v>108</v>
      </c>
      <c r="E44" s="79" t="s">
        <v>28</v>
      </c>
    </row>
    <row r="45" spans="1:5" ht="72" x14ac:dyDescent="0.25">
      <c r="A45" s="19" t="s">
        <v>172</v>
      </c>
      <c r="B45" s="26" t="s">
        <v>45</v>
      </c>
      <c r="C45" s="17"/>
      <c r="D45" s="19"/>
      <c r="E45" s="56" t="s">
        <v>28</v>
      </c>
    </row>
    <row r="46" spans="1:5" ht="72" x14ac:dyDescent="0.25">
      <c r="A46" s="19" t="s">
        <v>173</v>
      </c>
      <c r="B46" s="26" t="s">
        <v>291</v>
      </c>
      <c r="C46" s="15" t="s">
        <v>292</v>
      </c>
      <c r="D46" s="19"/>
      <c r="E46" s="79" t="s">
        <v>28</v>
      </c>
    </row>
    <row r="47" spans="1:5" ht="54" x14ac:dyDescent="0.25">
      <c r="A47" s="19" t="s">
        <v>174</v>
      </c>
      <c r="B47" s="26" t="s">
        <v>26</v>
      </c>
      <c r="C47" s="11"/>
      <c r="D47" s="19" t="s">
        <v>1</v>
      </c>
      <c r="E47" s="80" t="s">
        <v>28</v>
      </c>
    </row>
    <row r="48" spans="1:5" ht="72" x14ac:dyDescent="0.25">
      <c r="A48" s="19" t="s">
        <v>175</v>
      </c>
      <c r="B48" s="26" t="s">
        <v>27</v>
      </c>
      <c r="C48" s="9"/>
      <c r="D48" s="20" t="s">
        <v>1</v>
      </c>
      <c r="E48" s="80" t="s">
        <v>28</v>
      </c>
    </row>
    <row r="49" spans="1:5" ht="42.75" x14ac:dyDescent="0.25">
      <c r="A49" s="19" t="s">
        <v>176</v>
      </c>
      <c r="B49" s="26" t="s">
        <v>6</v>
      </c>
      <c r="C49" s="15" t="s">
        <v>110</v>
      </c>
      <c r="D49" s="20" t="s">
        <v>7</v>
      </c>
      <c r="E49" s="80" t="s">
        <v>28</v>
      </c>
    </row>
    <row r="50" spans="1:5" ht="108" x14ac:dyDescent="0.25">
      <c r="A50" s="19" t="s">
        <v>177</v>
      </c>
      <c r="B50" s="18" t="s">
        <v>293</v>
      </c>
      <c r="C50" s="15" t="s">
        <v>294</v>
      </c>
      <c r="D50" s="19" t="s">
        <v>7</v>
      </c>
      <c r="E50" s="80" t="s">
        <v>28</v>
      </c>
    </row>
    <row r="51" spans="1:5" ht="23.25" x14ac:dyDescent="0.25">
      <c r="A51" s="137" t="s">
        <v>143</v>
      </c>
      <c r="B51" s="138"/>
      <c r="C51" s="138"/>
      <c r="D51" s="138"/>
      <c r="E51" s="139"/>
    </row>
    <row r="52" spans="1:5" ht="57" x14ac:dyDescent="0.25">
      <c r="A52" s="19" t="s">
        <v>305</v>
      </c>
      <c r="B52" s="26" t="s">
        <v>295</v>
      </c>
      <c r="C52" s="15" t="s">
        <v>296</v>
      </c>
      <c r="D52" s="16" t="s">
        <v>111</v>
      </c>
      <c r="E52" s="75" t="s">
        <v>399</v>
      </c>
    </row>
    <row r="53" spans="1:5" ht="57" x14ac:dyDescent="0.25">
      <c r="A53" s="19" t="s">
        <v>178</v>
      </c>
      <c r="B53" s="26" t="s">
        <v>75</v>
      </c>
      <c r="C53" s="15" t="s">
        <v>297</v>
      </c>
      <c r="D53" s="16" t="s">
        <v>112</v>
      </c>
      <c r="E53" s="89" t="s">
        <v>400</v>
      </c>
    </row>
    <row r="54" spans="1:5" ht="90" x14ac:dyDescent="0.25">
      <c r="A54" s="19" t="s">
        <v>179</v>
      </c>
      <c r="B54" s="26" t="s">
        <v>73</v>
      </c>
      <c r="C54" s="15" t="s">
        <v>298</v>
      </c>
      <c r="D54" s="20"/>
      <c r="E54" s="79" t="s">
        <v>393</v>
      </c>
    </row>
    <row r="55" spans="1:5" ht="57" x14ac:dyDescent="0.25">
      <c r="A55" s="19" t="s">
        <v>180</v>
      </c>
      <c r="B55" s="29" t="s">
        <v>74</v>
      </c>
      <c r="C55" s="11" t="s">
        <v>299</v>
      </c>
      <c r="D55" s="9"/>
      <c r="E55" s="79" t="s">
        <v>393</v>
      </c>
    </row>
    <row r="56" spans="1:5" ht="54" x14ac:dyDescent="0.25">
      <c r="A56" s="19" t="s">
        <v>181</v>
      </c>
      <c r="B56" s="29" t="s">
        <v>300</v>
      </c>
      <c r="C56" s="15" t="s">
        <v>301</v>
      </c>
      <c r="D56" s="22" t="s">
        <v>2</v>
      </c>
      <c r="E56" s="90" t="s">
        <v>401</v>
      </c>
    </row>
    <row r="57" spans="1:5" ht="72" x14ac:dyDescent="0.25">
      <c r="A57" s="19" t="s">
        <v>182</v>
      </c>
      <c r="B57" s="29" t="s">
        <v>303</v>
      </c>
      <c r="C57" s="15" t="s">
        <v>302</v>
      </c>
      <c r="D57" s="19" t="s">
        <v>113</v>
      </c>
      <c r="E57" s="75" t="s">
        <v>393</v>
      </c>
    </row>
    <row r="58" spans="1:5" ht="23.25" x14ac:dyDescent="0.25">
      <c r="A58" s="137" t="s">
        <v>142</v>
      </c>
      <c r="B58" s="138"/>
      <c r="C58" s="138"/>
      <c r="D58" s="138"/>
      <c r="E58" s="139"/>
    </row>
    <row r="59" spans="1:5" ht="54" x14ac:dyDescent="0.25">
      <c r="A59" s="19" t="s">
        <v>183</v>
      </c>
      <c r="B59" s="29" t="s">
        <v>304</v>
      </c>
      <c r="C59" s="11" t="s">
        <v>76</v>
      </c>
      <c r="D59" s="19" t="s">
        <v>0</v>
      </c>
      <c r="E59" s="80"/>
    </row>
    <row r="60" spans="1:5" ht="105" x14ac:dyDescent="0.25">
      <c r="A60" s="19">
        <v>50</v>
      </c>
      <c r="B60" s="27" t="s">
        <v>306</v>
      </c>
      <c r="C60" s="39" t="s">
        <v>115</v>
      </c>
      <c r="D60" s="19" t="s">
        <v>114</v>
      </c>
      <c r="E60" s="91" t="s">
        <v>402</v>
      </c>
    </row>
    <row r="61" spans="1:5" ht="54" x14ac:dyDescent="0.25">
      <c r="A61" s="19" t="s">
        <v>184</v>
      </c>
      <c r="B61" s="26" t="s">
        <v>345</v>
      </c>
      <c r="C61" s="15" t="s">
        <v>307</v>
      </c>
      <c r="D61" s="19" t="s">
        <v>116</v>
      </c>
      <c r="E61" s="14"/>
    </row>
    <row r="62" spans="1:5" ht="54" x14ac:dyDescent="0.25">
      <c r="A62" s="19" t="s">
        <v>185</v>
      </c>
      <c r="B62" s="27" t="s">
        <v>346</v>
      </c>
      <c r="C62" s="15" t="s">
        <v>308</v>
      </c>
      <c r="D62" s="19" t="s">
        <v>116</v>
      </c>
      <c r="E62" s="14"/>
    </row>
    <row r="63" spans="1:5" ht="54" x14ac:dyDescent="0.25">
      <c r="A63" s="19" t="s">
        <v>186</v>
      </c>
      <c r="B63" s="45" t="s">
        <v>347</v>
      </c>
      <c r="C63" s="11" t="s">
        <v>309</v>
      </c>
      <c r="D63" s="33" t="s">
        <v>52</v>
      </c>
      <c r="E63" s="14"/>
    </row>
    <row r="64" spans="1:5" ht="114" x14ac:dyDescent="0.25">
      <c r="A64" s="19" t="s">
        <v>187</v>
      </c>
      <c r="B64" s="18" t="s">
        <v>117</v>
      </c>
      <c r="C64" s="15" t="s">
        <v>311</v>
      </c>
      <c r="D64" s="16" t="s">
        <v>118</v>
      </c>
      <c r="E64" s="14" t="s">
        <v>403</v>
      </c>
    </row>
    <row r="65" spans="1:5" ht="57" x14ac:dyDescent="0.25">
      <c r="A65" s="19" t="s">
        <v>188</v>
      </c>
      <c r="B65" s="27" t="s">
        <v>121</v>
      </c>
      <c r="C65" s="41" t="s">
        <v>310</v>
      </c>
      <c r="D65" s="16" t="s">
        <v>118</v>
      </c>
      <c r="E65" s="91" t="s">
        <v>404</v>
      </c>
    </row>
    <row r="66" spans="1:5" ht="57" x14ac:dyDescent="0.25">
      <c r="A66" s="19" t="s">
        <v>189</v>
      </c>
      <c r="B66" s="18" t="s">
        <v>122</v>
      </c>
      <c r="C66" s="40" t="s">
        <v>310</v>
      </c>
      <c r="D66" s="16" t="s">
        <v>118</v>
      </c>
      <c r="E66" s="14"/>
    </row>
    <row r="67" spans="1:5" ht="54" x14ac:dyDescent="0.25">
      <c r="A67" s="19" t="s">
        <v>190</v>
      </c>
      <c r="B67" s="26" t="s">
        <v>348</v>
      </c>
      <c r="C67" s="14" t="s">
        <v>312</v>
      </c>
      <c r="D67" s="16" t="s">
        <v>340</v>
      </c>
      <c r="E67" s="14" t="s">
        <v>28</v>
      </c>
    </row>
    <row r="68" spans="1:5" ht="36" x14ac:dyDescent="0.25">
      <c r="A68" s="19" t="s">
        <v>191</v>
      </c>
      <c r="B68" s="27" t="s">
        <v>119</v>
      </c>
      <c r="C68" s="41" t="s">
        <v>313</v>
      </c>
      <c r="D68" s="16" t="s">
        <v>340</v>
      </c>
      <c r="E68" s="14" t="s">
        <v>28</v>
      </c>
    </row>
    <row r="69" spans="1:5" ht="54" x14ac:dyDescent="0.25">
      <c r="A69" s="19" t="s">
        <v>192</v>
      </c>
      <c r="B69" s="18" t="s">
        <v>120</v>
      </c>
      <c r="C69" s="40" t="s">
        <v>313</v>
      </c>
      <c r="D69" s="16" t="s">
        <v>340</v>
      </c>
      <c r="E69" s="14" t="s">
        <v>28</v>
      </c>
    </row>
    <row r="70" spans="1:5" ht="45" x14ac:dyDescent="0.25">
      <c r="A70" s="19">
        <v>60</v>
      </c>
      <c r="B70" s="27" t="s">
        <v>314</v>
      </c>
      <c r="C70" s="39" t="s">
        <v>315</v>
      </c>
      <c r="D70" s="12" t="s">
        <v>94</v>
      </c>
      <c r="E70" s="14" t="s">
        <v>28</v>
      </c>
    </row>
    <row r="71" spans="1:5" ht="36" x14ac:dyDescent="0.25">
      <c r="A71" s="19">
        <v>61</v>
      </c>
      <c r="B71" s="29" t="s">
        <v>349</v>
      </c>
      <c r="C71" s="39" t="s">
        <v>316</v>
      </c>
      <c r="D71" s="21" t="s">
        <v>93</v>
      </c>
      <c r="E71" s="14" t="s">
        <v>28</v>
      </c>
    </row>
    <row r="72" spans="1:5" ht="60" x14ac:dyDescent="0.25">
      <c r="A72" s="19" t="s">
        <v>193</v>
      </c>
      <c r="B72" s="18" t="s">
        <v>317</v>
      </c>
      <c r="C72" s="35" t="s">
        <v>318</v>
      </c>
      <c r="D72" s="20"/>
      <c r="E72" s="14" t="s">
        <v>28</v>
      </c>
    </row>
    <row r="73" spans="1:5" ht="60" x14ac:dyDescent="0.25">
      <c r="A73" s="19" t="s">
        <v>194</v>
      </c>
      <c r="B73" s="27" t="s">
        <v>350</v>
      </c>
      <c r="C73" s="39" t="s">
        <v>319</v>
      </c>
      <c r="D73" s="21"/>
      <c r="E73" s="14" t="s">
        <v>28</v>
      </c>
    </row>
    <row r="74" spans="1:5" ht="105" x14ac:dyDescent="0.25">
      <c r="A74" s="19" t="s">
        <v>195</v>
      </c>
      <c r="B74" s="18" t="s">
        <v>351</v>
      </c>
      <c r="C74" s="42" t="s">
        <v>320</v>
      </c>
      <c r="D74" s="20" t="s">
        <v>95</v>
      </c>
      <c r="E74" s="14" t="s">
        <v>28</v>
      </c>
    </row>
    <row r="75" spans="1:5" ht="54" x14ac:dyDescent="0.25">
      <c r="A75" s="19" t="s">
        <v>196</v>
      </c>
      <c r="B75" s="18" t="s">
        <v>352</v>
      </c>
      <c r="C75" s="18" t="s">
        <v>342</v>
      </c>
      <c r="D75" s="20" t="s">
        <v>2</v>
      </c>
      <c r="E75" s="14" t="s">
        <v>28</v>
      </c>
    </row>
    <row r="76" spans="1:5" ht="72" x14ac:dyDescent="0.25">
      <c r="A76" s="19" t="s">
        <v>197</v>
      </c>
      <c r="B76" s="26" t="s">
        <v>353</v>
      </c>
      <c r="C76" s="35" t="s">
        <v>321</v>
      </c>
      <c r="D76" s="34" t="s">
        <v>2</v>
      </c>
      <c r="E76" s="14" t="s">
        <v>28</v>
      </c>
    </row>
    <row r="77" spans="1:5" ht="54" x14ac:dyDescent="0.25">
      <c r="A77" s="19" t="s">
        <v>198</v>
      </c>
      <c r="B77" s="26" t="s">
        <v>92</v>
      </c>
      <c r="C77" s="35" t="s">
        <v>322</v>
      </c>
      <c r="D77" s="34" t="s">
        <v>2</v>
      </c>
      <c r="E77" s="14" t="s">
        <v>28</v>
      </c>
    </row>
    <row r="78" spans="1:5" ht="72" x14ac:dyDescent="0.25">
      <c r="A78" s="19" t="s">
        <v>199</v>
      </c>
      <c r="B78" s="26" t="s">
        <v>355</v>
      </c>
      <c r="C78" s="35"/>
      <c r="D78" s="28" t="s">
        <v>354</v>
      </c>
      <c r="E78" s="14" t="s">
        <v>28</v>
      </c>
    </row>
    <row r="79" spans="1:5" ht="23.25" x14ac:dyDescent="0.25">
      <c r="A79" s="137" t="s">
        <v>124</v>
      </c>
      <c r="B79" s="138"/>
      <c r="C79" s="138"/>
      <c r="D79" s="138"/>
      <c r="E79" s="139"/>
    </row>
    <row r="80" spans="1:5" ht="72" x14ac:dyDescent="0.25">
      <c r="A80" s="19" t="s">
        <v>200</v>
      </c>
      <c r="B80" s="18" t="s">
        <v>125</v>
      </c>
      <c r="C80" s="43" t="s">
        <v>147</v>
      </c>
      <c r="D80" s="24" t="s">
        <v>52</v>
      </c>
      <c r="E80" s="92"/>
    </row>
    <row r="81" spans="1:5" ht="54" x14ac:dyDescent="0.25">
      <c r="A81" s="19" t="s">
        <v>201</v>
      </c>
      <c r="B81" s="27" t="s">
        <v>149</v>
      </c>
      <c r="C81" s="15" t="s">
        <v>123</v>
      </c>
      <c r="D81" s="24" t="s">
        <v>52</v>
      </c>
      <c r="E81" s="92"/>
    </row>
    <row r="82" spans="1:5" ht="114" x14ac:dyDescent="0.25">
      <c r="A82" s="19" t="s">
        <v>202</v>
      </c>
      <c r="B82" s="26" t="s">
        <v>148</v>
      </c>
      <c r="C82" s="15" t="s">
        <v>323</v>
      </c>
      <c r="D82" s="19" t="s">
        <v>2</v>
      </c>
      <c r="E82" s="14"/>
    </row>
    <row r="83" spans="1:5" ht="36" x14ac:dyDescent="0.25">
      <c r="A83" s="19" t="s">
        <v>203</v>
      </c>
      <c r="B83" s="29" t="s">
        <v>77</v>
      </c>
      <c r="C83" s="15" t="s">
        <v>147</v>
      </c>
      <c r="D83" s="24" t="s">
        <v>52</v>
      </c>
      <c r="E83" s="14" t="s">
        <v>384</v>
      </c>
    </row>
    <row r="84" spans="1:5" ht="72" x14ac:dyDescent="0.25">
      <c r="A84" s="19" t="s">
        <v>204</v>
      </c>
      <c r="B84" s="26" t="s">
        <v>25</v>
      </c>
      <c r="C84" s="36"/>
      <c r="D84" s="19" t="s">
        <v>47</v>
      </c>
      <c r="E84" s="93" t="s">
        <v>379</v>
      </c>
    </row>
    <row r="85" spans="1:5" ht="72" x14ac:dyDescent="0.25">
      <c r="A85" s="19" t="s">
        <v>205</v>
      </c>
      <c r="B85" s="27" t="s">
        <v>126</v>
      </c>
      <c r="C85" s="30" t="s">
        <v>147</v>
      </c>
      <c r="D85" s="24" t="s">
        <v>52</v>
      </c>
      <c r="E85" s="92">
        <v>499716</v>
      </c>
    </row>
    <row r="86" spans="1:5" ht="54" x14ac:dyDescent="0.25">
      <c r="A86" s="19" t="s">
        <v>206</v>
      </c>
      <c r="B86" s="29" t="s">
        <v>127</v>
      </c>
      <c r="C86" s="15" t="s">
        <v>324</v>
      </c>
      <c r="D86" s="19" t="s">
        <v>2</v>
      </c>
      <c r="E86" s="14" t="s">
        <v>383</v>
      </c>
    </row>
    <row r="87" spans="1:5" ht="36" x14ac:dyDescent="0.25">
      <c r="A87" s="19" t="s">
        <v>207</v>
      </c>
      <c r="B87" s="29" t="s">
        <v>78</v>
      </c>
      <c r="C87" s="14" t="s">
        <v>147</v>
      </c>
      <c r="D87" s="24" t="s">
        <v>52</v>
      </c>
      <c r="E87" s="92">
        <v>150795</v>
      </c>
    </row>
    <row r="88" spans="1:5" ht="36" x14ac:dyDescent="0.25">
      <c r="A88" s="19" t="s">
        <v>208</v>
      </c>
      <c r="B88" s="26" t="s">
        <v>10</v>
      </c>
      <c r="C88" s="14" t="s">
        <v>147</v>
      </c>
      <c r="D88" s="20" t="s">
        <v>2</v>
      </c>
      <c r="E88" s="80">
        <v>5.33</v>
      </c>
    </row>
    <row r="89" spans="1:5" ht="36" x14ac:dyDescent="0.25">
      <c r="A89" s="19" t="s">
        <v>209</v>
      </c>
      <c r="B89" s="26" t="s">
        <v>11</v>
      </c>
      <c r="C89" s="14" t="s">
        <v>147</v>
      </c>
      <c r="D89" s="20" t="s">
        <v>12</v>
      </c>
      <c r="E89" s="80">
        <v>1.1499999999999999</v>
      </c>
    </row>
    <row r="90" spans="1:5" ht="18" x14ac:dyDescent="0.25">
      <c r="A90" s="140"/>
      <c r="B90" s="141"/>
      <c r="C90" s="141"/>
      <c r="D90" s="141"/>
      <c r="E90" s="142"/>
    </row>
    <row r="91" spans="1:5" ht="57" x14ac:dyDescent="0.25">
      <c r="A91" s="19" t="s">
        <v>210</v>
      </c>
      <c r="B91" s="26" t="s">
        <v>40</v>
      </c>
      <c r="C91" s="11" t="s">
        <v>325</v>
      </c>
      <c r="D91" s="24" t="s">
        <v>52</v>
      </c>
      <c r="E91" s="111">
        <v>450000</v>
      </c>
    </row>
    <row r="92" spans="1:5" ht="54" x14ac:dyDescent="0.25">
      <c r="A92" s="19" t="s">
        <v>211</v>
      </c>
      <c r="B92" s="26" t="s">
        <v>79</v>
      </c>
      <c r="C92" s="9"/>
      <c r="D92" s="19"/>
      <c r="E92" s="80" t="s">
        <v>385</v>
      </c>
    </row>
    <row r="93" spans="1:5" ht="54" x14ac:dyDescent="0.25">
      <c r="A93" s="19" t="s">
        <v>212</v>
      </c>
      <c r="B93" s="26" t="s">
        <v>128</v>
      </c>
      <c r="C93" s="15" t="s">
        <v>80</v>
      </c>
      <c r="D93" s="24" t="s">
        <v>52</v>
      </c>
      <c r="E93" s="112" t="s">
        <v>482</v>
      </c>
    </row>
    <row r="94" spans="1:5" ht="54" x14ac:dyDescent="0.25">
      <c r="A94" s="19" t="s">
        <v>213</v>
      </c>
      <c r="B94" s="26" t="s">
        <v>81</v>
      </c>
      <c r="C94" s="15" t="s">
        <v>82</v>
      </c>
      <c r="D94" s="24" t="s">
        <v>52</v>
      </c>
      <c r="E94" s="80"/>
    </row>
    <row r="95" spans="1:5" ht="54" x14ac:dyDescent="0.25">
      <c r="A95" s="19" t="s">
        <v>214</v>
      </c>
      <c r="B95" s="26" t="s">
        <v>326</v>
      </c>
      <c r="C95" s="15" t="s">
        <v>129</v>
      </c>
      <c r="D95" s="24" t="s">
        <v>52</v>
      </c>
      <c r="E95" s="92">
        <v>330650</v>
      </c>
    </row>
    <row r="96" spans="1:5" ht="72" x14ac:dyDescent="0.25">
      <c r="A96" s="19" t="s">
        <v>215</v>
      </c>
      <c r="B96" s="26" t="s">
        <v>327</v>
      </c>
      <c r="C96" s="15" t="s">
        <v>130</v>
      </c>
      <c r="D96" s="24" t="s">
        <v>52</v>
      </c>
      <c r="E96" s="94"/>
    </row>
    <row r="97" spans="1:5" ht="72" x14ac:dyDescent="0.25">
      <c r="A97" s="19" t="s">
        <v>216</v>
      </c>
      <c r="B97" s="26" t="s">
        <v>83</v>
      </c>
      <c r="C97" s="9"/>
      <c r="D97" s="24" t="s">
        <v>52</v>
      </c>
      <c r="E97" s="92">
        <f>361754.82*1.2</f>
        <v>434105.78399999999</v>
      </c>
    </row>
    <row r="98" spans="1:5" ht="90" x14ac:dyDescent="0.25">
      <c r="A98" s="19" t="s">
        <v>217</v>
      </c>
      <c r="B98" s="26" t="s">
        <v>38</v>
      </c>
      <c r="C98" s="15" t="s">
        <v>328</v>
      </c>
      <c r="D98" s="24" t="s">
        <v>52</v>
      </c>
      <c r="E98" s="120">
        <f>25659.14*1.2</f>
        <v>30790.967999999997</v>
      </c>
    </row>
    <row r="99" spans="1:5" ht="36" x14ac:dyDescent="0.25">
      <c r="A99" s="19" t="s">
        <v>218</v>
      </c>
      <c r="B99" s="26" t="s">
        <v>9</v>
      </c>
      <c r="C99" s="11"/>
      <c r="D99" s="24" t="s">
        <v>52</v>
      </c>
      <c r="E99" s="95" t="s">
        <v>28</v>
      </c>
    </row>
    <row r="100" spans="1:5" ht="36" x14ac:dyDescent="0.25">
      <c r="A100" s="19" t="s">
        <v>219</v>
      </c>
      <c r="B100" s="26" t="s">
        <v>329</v>
      </c>
      <c r="C100" s="15" t="s">
        <v>131</v>
      </c>
      <c r="D100" s="24" t="s">
        <v>52</v>
      </c>
      <c r="E100" s="95" t="s">
        <v>28</v>
      </c>
    </row>
    <row r="101" spans="1:5" ht="23.25" x14ac:dyDescent="0.25">
      <c r="A101" s="137" t="s">
        <v>146</v>
      </c>
      <c r="B101" s="138"/>
      <c r="C101" s="138"/>
      <c r="D101" s="138"/>
      <c r="E101" s="139"/>
    </row>
    <row r="102" spans="1:5" ht="54" x14ac:dyDescent="0.25">
      <c r="A102" s="19" t="s">
        <v>220</v>
      </c>
      <c r="B102" s="26" t="s">
        <v>41</v>
      </c>
      <c r="C102" s="12" t="s">
        <v>330</v>
      </c>
      <c r="D102" s="19"/>
      <c r="E102" s="67" t="s">
        <v>28</v>
      </c>
    </row>
    <row r="103" spans="1:5" ht="18" x14ac:dyDescent="0.25">
      <c r="A103" s="19" t="s">
        <v>221</v>
      </c>
      <c r="B103" s="18" t="s">
        <v>48</v>
      </c>
      <c r="C103" s="14" t="s">
        <v>46</v>
      </c>
      <c r="D103" s="19"/>
      <c r="E103" s="80" t="s">
        <v>28</v>
      </c>
    </row>
    <row r="104" spans="1:5" ht="36" x14ac:dyDescent="0.25">
      <c r="A104" s="19" t="s">
        <v>222</v>
      </c>
      <c r="B104" s="18" t="s">
        <v>133</v>
      </c>
      <c r="C104" s="8"/>
      <c r="D104" s="19" t="s">
        <v>54</v>
      </c>
      <c r="E104" s="96" t="s">
        <v>28</v>
      </c>
    </row>
    <row r="105" spans="1:5" ht="42.75" x14ac:dyDescent="0.25">
      <c r="A105" s="19" t="s">
        <v>223</v>
      </c>
      <c r="B105" s="18" t="s">
        <v>134</v>
      </c>
      <c r="C105" s="14" t="s">
        <v>132</v>
      </c>
      <c r="D105" s="19" t="s">
        <v>16</v>
      </c>
      <c r="E105" s="80" t="s">
        <v>28</v>
      </c>
    </row>
    <row r="106" spans="1:5" ht="36" x14ac:dyDescent="0.25">
      <c r="A106" s="19" t="s">
        <v>224</v>
      </c>
      <c r="B106" s="26" t="s">
        <v>49</v>
      </c>
      <c r="C106" s="14" t="s">
        <v>50</v>
      </c>
      <c r="D106" s="19"/>
      <c r="E106" s="80" t="s">
        <v>28</v>
      </c>
    </row>
    <row r="107" spans="1:5" ht="54" x14ac:dyDescent="0.25">
      <c r="A107" s="19" t="s">
        <v>225</v>
      </c>
      <c r="B107" s="26" t="s">
        <v>135</v>
      </c>
      <c r="C107" s="14"/>
      <c r="D107" s="19"/>
      <c r="E107" s="97" t="s">
        <v>28</v>
      </c>
    </row>
    <row r="108" spans="1:5" ht="72" x14ac:dyDescent="0.25">
      <c r="A108" s="19" t="s">
        <v>226</v>
      </c>
      <c r="B108" s="26" t="s">
        <v>331</v>
      </c>
      <c r="C108" s="14" t="s">
        <v>51</v>
      </c>
      <c r="D108" s="19" t="s">
        <v>52</v>
      </c>
      <c r="E108" s="14" t="s">
        <v>28</v>
      </c>
    </row>
    <row r="109" spans="1:5" ht="72" x14ac:dyDescent="0.25">
      <c r="A109" s="19" t="s">
        <v>227</v>
      </c>
      <c r="B109" s="26" t="s">
        <v>53</v>
      </c>
      <c r="C109" s="12" t="s">
        <v>136</v>
      </c>
      <c r="D109" s="19"/>
      <c r="E109" s="14" t="s">
        <v>28</v>
      </c>
    </row>
    <row r="110" spans="1:5" ht="108" x14ac:dyDescent="0.25">
      <c r="A110" s="19" t="s">
        <v>228</v>
      </c>
      <c r="B110" s="26" t="s">
        <v>39</v>
      </c>
      <c r="C110" s="14"/>
      <c r="D110" s="19" t="s">
        <v>16</v>
      </c>
      <c r="E110" s="14" t="s">
        <v>28</v>
      </c>
    </row>
    <row r="111" spans="1:5" ht="90" x14ac:dyDescent="0.25">
      <c r="A111" s="19" t="s">
        <v>229</v>
      </c>
      <c r="B111" s="26" t="s">
        <v>60</v>
      </c>
      <c r="C111" s="14"/>
      <c r="D111" s="19" t="s">
        <v>16</v>
      </c>
      <c r="E111" s="80" t="s">
        <v>28</v>
      </c>
    </row>
    <row r="112" spans="1:5" ht="54" x14ac:dyDescent="0.25">
      <c r="A112" s="19" t="s">
        <v>230</v>
      </c>
      <c r="B112" s="26" t="s">
        <v>59</v>
      </c>
      <c r="C112" s="13"/>
      <c r="D112" s="19" t="s">
        <v>16</v>
      </c>
      <c r="E112" s="80" t="s">
        <v>28</v>
      </c>
    </row>
    <row r="113" spans="1:5" ht="18" x14ac:dyDescent="0.25">
      <c r="A113" s="19" t="s">
        <v>231</v>
      </c>
      <c r="B113" s="26" t="s">
        <v>55</v>
      </c>
      <c r="C113" s="14"/>
      <c r="D113" s="19" t="s">
        <v>54</v>
      </c>
      <c r="E113" s="96" t="s">
        <v>28</v>
      </c>
    </row>
    <row r="114" spans="1:5" ht="90" x14ac:dyDescent="0.25">
      <c r="A114" s="19" t="s">
        <v>232</v>
      </c>
      <c r="B114" s="29" t="s">
        <v>137</v>
      </c>
      <c r="C114" s="13"/>
      <c r="D114" s="19" t="s">
        <v>54</v>
      </c>
      <c r="E114" s="70" t="s">
        <v>28</v>
      </c>
    </row>
    <row r="115" spans="1:5" ht="23.25" x14ac:dyDescent="0.25">
      <c r="A115" s="137" t="s">
        <v>141</v>
      </c>
      <c r="B115" s="138"/>
      <c r="C115" s="138"/>
      <c r="D115" s="138"/>
      <c r="E115" s="139"/>
    </row>
    <row r="116" spans="1:5" ht="36" x14ac:dyDescent="0.25">
      <c r="A116" s="19" t="s">
        <v>332</v>
      </c>
      <c r="B116" s="29" t="s">
        <v>85</v>
      </c>
      <c r="C116" s="14" t="s">
        <v>138</v>
      </c>
      <c r="D116" s="25"/>
      <c r="E116" s="74" t="s">
        <v>374</v>
      </c>
    </row>
    <row r="117" spans="1:5" ht="54" x14ac:dyDescent="0.25">
      <c r="A117" s="19" t="s">
        <v>333</v>
      </c>
      <c r="B117" s="26" t="s">
        <v>84</v>
      </c>
      <c r="C117" s="9"/>
      <c r="D117" s="19" t="s">
        <v>13</v>
      </c>
      <c r="E117" s="75" t="s">
        <v>478</v>
      </c>
    </row>
    <row r="118" spans="1:5" ht="71.25" x14ac:dyDescent="0.25">
      <c r="A118" s="19" t="s">
        <v>233</v>
      </c>
      <c r="B118" s="26" t="s">
        <v>86</v>
      </c>
      <c r="C118" s="14" t="s">
        <v>334</v>
      </c>
      <c r="D118" s="19" t="s">
        <v>2</v>
      </c>
      <c r="E118" s="76" t="s">
        <v>375</v>
      </c>
    </row>
    <row r="119" spans="1:5" ht="85.5" x14ac:dyDescent="0.25">
      <c r="A119" s="19" t="s">
        <v>234</v>
      </c>
      <c r="B119" s="26" t="s">
        <v>87</v>
      </c>
      <c r="C119" s="15" t="s">
        <v>335</v>
      </c>
      <c r="D119" s="19" t="s">
        <v>88</v>
      </c>
      <c r="E119" s="76" t="s">
        <v>375</v>
      </c>
    </row>
    <row r="120" spans="1:5" ht="72" x14ac:dyDescent="0.25">
      <c r="A120" s="19" t="s">
        <v>235</v>
      </c>
      <c r="B120" s="26" t="s">
        <v>139</v>
      </c>
      <c r="C120" s="15" t="s">
        <v>61</v>
      </c>
      <c r="D120" s="20" t="s">
        <v>14</v>
      </c>
      <c r="E120" s="77" t="s">
        <v>477</v>
      </c>
    </row>
    <row r="121" spans="1:5" ht="54" x14ac:dyDescent="0.25">
      <c r="A121" s="19" t="s">
        <v>236</v>
      </c>
      <c r="B121" s="26" t="s">
        <v>89</v>
      </c>
      <c r="C121" s="15" t="s">
        <v>62</v>
      </c>
      <c r="D121" s="20" t="s">
        <v>14</v>
      </c>
      <c r="E121" s="121" t="s">
        <v>488</v>
      </c>
    </row>
    <row r="122" spans="1:5" ht="23.25" x14ac:dyDescent="0.25">
      <c r="A122" s="137" t="s">
        <v>140</v>
      </c>
      <c r="B122" s="138"/>
      <c r="C122" s="138"/>
      <c r="D122" s="138"/>
      <c r="E122" s="139"/>
    </row>
    <row r="123" spans="1:5" ht="18" x14ac:dyDescent="0.25">
      <c r="A123" s="19" t="s">
        <v>237</v>
      </c>
      <c r="B123" s="26" t="s">
        <v>15</v>
      </c>
      <c r="C123" s="14" t="s">
        <v>63</v>
      </c>
      <c r="D123" s="19"/>
      <c r="E123" s="80" t="s">
        <v>393</v>
      </c>
    </row>
    <row r="124" spans="1:5" ht="42.75" x14ac:dyDescent="0.25">
      <c r="A124" s="19" t="s">
        <v>238</v>
      </c>
      <c r="B124" s="29" t="s">
        <v>17</v>
      </c>
      <c r="C124" s="15" t="s">
        <v>336</v>
      </c>
      <c r="D124" s="20"/>
      <c r="E124" s="14" t="s">
        <v>393</v>
      </c>
    </row>
    <row r="125" spans="1:5" ht="57" x14ac:dyDescent="0.25">
      <c r="A125" s="19" t="s">
        <v>239</v>
      </c>
      <c r="B125" s="29" t="s">
        <v>90</v>
      </c>
      <c r="C125" s="15" t="s">
        <v>337</v>
      </c>
      <c r="D125" s="20"/>
      <c r="E125" s="80"/>
    </row>
    <row r="126" spans="1:5" ht="42.75" x14ac:dyDescent="0.25">
      <c r="A126" s="19" t="s">
        <v>240</v>
      </c>
      <c r="B126" s="29" t="s">
        <v>91</v>
      </c>
      <c r="C126" s="15" t="s">
        <v>338</v>
      </c>
      <c r="D126" s="20"/>
      <c r="E126" s="80"/>
    </row>
    <row r="127" spans="1:5" ht="72" x14ac:dyDescent="0.25">
      <c r="A127" s="19" t="s">
        <v>241</v>
      </c>
      <c r="B127" s="29" t="s">
        <v>18</v>
      </c>
      <c r="C127" s="11" t="s">
        <v>29</v>
      </c>
      <c r="D127" s="20"/>
      <c r="E127" s="80"/>
    </row>
    <row r="128" spans="1:5" ht="54" x14ac:dyDescent="0.25">
      <c r="A128" s="19" t="s">
        <v>242</v>
      </c>
      <c r="B128" s="26" t="s">
        <v>19</v>
      </c>
      <c r="C128" s="15" t="s">
        <v>339</v>
      </c>
      <c r="D128" s="19"/>
      <c r="E128" s="80"/>
    </row>
    <row r="129" spans="1:5" ht="54" x14ac:dyDescent="0.25">
      <c r="A129" s="19" t="s">
        <v>243</v>
      </c>
      <c r="B129" s="26" t="s">
        <v>21</v>
      </c>
      <c r="C129" s="11" t="s">
        <v>29</v>
      </c>
      <c r="D129" s="19"/>
      <c r="E129" s="98" t="s">
        <v>405</v>
      </c>
    </row>
    <row r="130" spans="1:5" ht="54" x14ac:dyDescent="0.25">
      <c r="A130" s="19" t="s">
        <v>244</v>
      </c>
      <c r="B130" s="26" t="s">
        <v>20</v>
      </c>
      <c r="C130" s="48" t="s">
        <v>358</v>
      </c>
      <c r="D130" s="19"/>
      <c r="E130" s="81" t="s">
        <v>474</v>
      </c>
    </row>
    <row r="131" spans="1:5" ht="36" x14ac:dyDescent="0.25">
      <c r="A131" s="19" t="s">
        <v>245</v>
      </c>
      <c r="B131" s="26" t="s">
        <v>22</v>
      </c>
      <c r="C131" s="11"/>
      <c r="D131" s="19"/>
      <c r="E131" s="82"/>
    </row>
    <row r="132" spans="1:5" x14ac:dyDescent="0.25">
      <c r="B132" s="46"/>
    </row>
  </sheetData>
  <mergeCells count="18">
    <mergeCell ref="A101:E101"/>
    <mergeCell ref="A115:E115"/>
    <mergeCell ref="A122:E122"/>
    <mergeCell ref="A22:E22"/>
    <mergeCell ref="A51:E51"/>
    <mergeCell ref="A58:E58"/>
    <mergeCell ref="A79:E79"/>
    <mergeCell ref="A90:E90"/>
    <mergeCell ref="E4:E5"/>
    <mergeCell ref="A7:A8"/>
    <mergeCell ref="B7:B8"/>
    <mergeCell ref="C7:C8"/>
    <mergeCell ref="D7:D8"/>
    <mergeCell ref="A4:A5"/>
    <mergeCell ref="B4:B5"/>
    <mergeCell ref="C4:C5"/>
    <mergeCell ref="D4:D5"/>
    <mergeCell ref="A6:E6"/>
  </mergeCells>
  <hyperlinks>
    <hyperlink ref="E129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'I_18-053 Haniska most'!E13:E13</xm:f>
              <xm:sqref>E13</xm:sqref>
            </x14:sparkline>
          </x14:sparklines>
        </x14:sparklineGroup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'I_18-053 Haniska most'!E14:E14</xm:f>
              <xm:sqref>E14</xm:sqref>
            </x14:sparkline>
          </x14:sparklines>
        </x14:sparklineGroup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'I_18-053 Haniska most'!E12:E12</xm:f>
              <xm:sqref>E12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zoomScale="70" zoomScaleNormal="70" workbookViewId="0">
      <selection activeCell="E98" sqref="E98"/>
    </sheetView>
  </sheetViews>
  <sheetFormatPr defaultRowHeight="15" x14ac:dyDescent="0.25"/>
  <cols>
    <col min="1" max="1" width="7.42578125" style="5" customWidth="1"/>
    <col min="2" max="2" width="37" style="6" customWidth="1"/>
    <col min="3" max="3" width="48.28515625" style="44" customWidth="1"/>
    <col min="4" max="4" width="16.42578125" style="7" customWidth="1"/>
    <col min="5" max="5" width="50.5703125" customWidth="1"/>
    <col min="8" max="8" width="13.140625" customWidth="1"/>
  </cols>
  <sheetData>
    <row r="1" spans="1:5" ht="18" x14ac:dyDescent="0.25">
      <c r="A1" s="3"/>
      <c r="B1" s="38" t="s">
        <v>356</v>
      </c>
      <c r="C1" s="47">
        <v>43374</v>
      </c>
      <c r="D1" s="2"/>
      <c r="E1" s="5"/>
    </row>
    <row r="2" spans="1:5" ht="18" x14ac:dyDescent="0.25">
      <c r="A2" s="4"/>
      <c r="B2" s="38" t="s">
        <v>357</v>
      </c>
      <c r="C2" s="115">
        <v>44543</v>
      </c>
      <c r="D2" s="2"/>
      <c r="E2" s="5"/>
    </row>
    <row r="3" spans="1:5" ht="18.75" thickBot="1" x14ac:dyDescent="0.3">
      <c r="A3" s="1"/>
      <c r="B3" s="38"/>
      <c r="C3" s="10"/>
      <c r="D3" s="2"/>
      <c r="E3" s="5"/>
    </row>
    <row r="4" spans="1:5" ht="15" customHeight="1" x14ac:dyDescent="0.25">
      <c r="A4" s="132" t="s">
        <v>261</v>
      </c>
      <c r="B4" s="132" t="s">
        <v>71</v>
      </c>
      <c r="C4" s="132" t="s">
        <v>72</v>
      </c>
      <c r="D4" s="122" t="s">
        <v>24</v>
      </c>
      <c r="E4" s="122" t="s">
        <v>341</v>
      </c>
    </row>
    <row r="5" spans="1:5" ht="30.75" customHeight="1" thickBot="1" x14ac:dyDescent="0.3">
      <c r="A5" s="133"/>
      <c r="B5" s="133"/>
      <c r="C5" s="133"/>
      <c r="D5" s="123"/>
      <c r="E5" s="123"/>
    </row>
    <row r="6" spans="1:5" ht="23.25" x14ac:dyDescent="0.25">
      <c r="A6" s="134" t="s">
        <v>145</v>
      </c>
      <c r="B6" s="135"/>
      <c r="C6" s="135"/>
      <c r="D6" s="135"/>
      <c r="E6" s="136"/>
    </row>
    <row r="7" spans="1:5" ht="45" x14ac:dyDescent="0.25">
      <c r="A7" s="124" t="s">
        <v>246</v>
      </c>
      <c r="B7" s="126" t="s">
        <v>30</v>
      </c>
      <c r="C7" s="128"/>
      <c r="D7" s="130"/>
      <c r="E7" s="83" t="s">
        <v>359</v>
      </c>
    </row>
    <row r="8" spans="1:5" ht="18.75" customHeight="1" x14ac:dyDescent="0.25">
      <c r="A8" s="125"/>
      <c r="B8" s="127"/>
      <c r="C8" s="129"/>
      <c r="D8" s="131"/>
      <c r="E8" s="84" t="s">
        <v>406</v>
      </c>
    </row>
    <row r="9" spans="1:5" ht="42.75" x14ac:dyDescent="0.25">
      <c r="A9" s="19" t="s">
        <v>247</v>
      </c>
      <c r="B9" s="18" t="s">
        <v>56</v>
      </c>
      <c r="C9" s="15" t="s">
        <v>57</v>
      </c>
      <c r="D9" s="20"/>
      <c r="E9" s="12" t="s">
        <v>407</v>
      </c>
    </row>
    <row r="10" spans="1:5" ht="85.5" x14ac:dyDescent="0.25">
      <c r="A10" s="19" t="s">
        <v>248</v>
      </c>
      <c r="B10" s="18" t="s">
        <v>31</v>
      </c>
      <c r="C10" s="15" t="s">
        <v>262</v>
      </c>
      <c r="D10" s="20"/>
      <c r="E10" s="14" t="s">
        <v>408</v>
      </c>
    </row>
    <row r="11" spans="1:5" ht="242.25" x14ac:dyDescent="0.25">
      <c r="A11" s="19" t="s">
        <v>249</v>
      </c>
      <c r="B11" s="18" t="s">
        <v>263</v>
      </c>
      <c r="C11" s="15" t="s">
        <v>264</v>
      </c>
      <c r="D11" s="20"/>
      <c r="E11" s="99" t="s">
        <v>409</v>
      </c>
    </row>
    <row r="12" spans="1:5" ht="142.5" x14ac:dyDescent="0.25">
      <c r="A12" s="49" t="s">
        <v>250</v>
      </c>
      <c r="B12" s="18" t="s">
        <v>42</v>
      </c>
      <c r="C12" s="14" t="s">
        <v>343</v>
      </c>
      <c r="D12" s="20"/>
      <c r="E12" s="79" t="s">
        <v>28</v>
      </c>
    </row>
    <row r="13" spans="1:5" ht="42.75" x14ac:dyDescent="0.25">
      <c r="A13" s="49" t="s">
        <v>251</v>
      </c>
      <c r="B13" s="18" t="s">
        <v>265</v>
      </c>
      <c r="C13" s="15" t="s">
        <v>267</v>
      </c>
      <c r="D13" s="20"/>
      <c r="E13" s="14" t="s">
        <v>475</v>
      </c>
    </row>
    <row r="14" spans="1:5" ht="57" x14ac:dyDescent="0.25">
      <c r="A14" s="49" t="s">
        <v>252</v>
      </c>
      <c r="B14" s="18" t="s">
        <v>266</v>
      </c>
      <c r="C14" s="15"/>
      <c r="D14" s="20"/>
      <c r="E14" s="100" t="s">
        <v>366</v>
      </c>
    </row>
    <row r="15" spans="1:5" ht="36" x14ac:dyDescent="0.25">
      <c r="A15" s="49" t="s">
        <v>253</v>
      </c>
      <c r="B15" s="26" t="s">
        <v>32</v>
      </c>
      <c r="C15" s="15" t="s">
        <v>268</v>
      </c>
      <c r="D15" s="20" t="s">
        <v>0</v>
      </c>
      <c r="E15" s="85">
        <v>280</v>
      </c>
    </row>
    <row r="16" spans="1:5" ht="72" x14ac:dyDescent="0.25">
      <c r="A16" s="49" t="s">
        <v>254</v>
      </c>
      <c r="B16" s="18" t="s">
        <v>33</v>
      </c>
      <c r="C16" s="15" t="s">
        <v>269</v>
      </c>
      <c r="D16" s="20" t="s">
        <v>0</v>
      </c>
      <c r="E16" s="79">
        <v>0</v>
      </c>
    </row>
    <row r="17" spans="1:5" ht="54" x14ac:dyDescent="0.25">
      <c r="A17" s="49" t="s">
        <v>255</v>
      </c>
      <c r="B17" s="18" t="s">
        <v>270</v>
      </c>
      <c r="C17" s="15" t="s">
        <v>271</v>
      </c>
      <c r="D17" s="20" t="s">
        <v>2</v>
      </c>
      <c r="E17" s="79">
        <v>0</v>
      </c>
    </row>
    <row r="18" spans="1:5" ht="28.5" x14ac:dyDescent="0.25">
      <c r="A18" s="49" t="s">
        <v>256</v>
      </c>
      <c r="B18" s="26" t="s">
        <v>43</v>
      </c>
      <c r="C18" s="11" t="s">
        <v>101</v>
      </c>
      <c r="D18" s="20"/>
      <c r="E18" s="79" t="s">
        <v>410</v>
      </c>
    </row>
    <row r="19" spans="1:5" ht="18" x14ac:dyDescent="0.25">
      <c r="A19" s="49" t="s">
        <v>257</v>
      </c>
      <c r="B19" s="26" t="s">
        <v>34</v>
      </c>
      <c r="C19" s="11" t="s">
        <v>65</v>
      </c>
      <c r="D19" s="20"/>
      <c r="E19" s="79" t="s">
        <v>392</v>
      </c>
    </row>
    <row r="20" spans="1:5" ht="57" x14ac:dyDescent="0.25">
      <c r="A20" s="49" t="s">
        <v>258</v>
      </c>
      <c r="B20" s="27" t="s">
        <v>44</v>
      </c>
      <c r="C20" s="15" t="s">
        <v>272</v>
      </c>
      <c r="D20" s="20" t="s">
        <v>2</v>
      </c>
      <c r="E20" s="86" t="s">
        <v>28</v>
      </c>
    </row>
    <row r="21" spans="1:5" ht="54" x14ac:dyDescent="0.25">
      <c r="A21" s="49" t="s">
        <v>259</v>
      </c>
      <c r="B21" s="18" t="s">
        <v>35</v>
      </c>
      <c r="C21" s="15"/>
      <c r="D21" s="16" t="s">
        <v>23</v>
      </c>
      <c r="E21" s="80">
        <v>0</v>
      </c>
    </row>
    <row r="22" spans="1:5" ht="23.25" x14ac:dyDescent="0.25">
      <c r="A22" s="137" t="s">
        <v>144</v>
      </c>
      <c r="B22" s="138"/>
      <c r="C22" s="138"/>
      <c r="D22" s="138"/>
      <c r="E22" s="139"/>
    </row>
    <row r="23" spans="1:5" ht="36" x14ac:dyDescent="0.25">
      <c r="A23" s="19" t="s">
        <v>150</v>
      </c>
      <c r="B23" s="18" t="s">
        <v>96</v>
      </c>
      <c r="C23" s="15" t="s">
        <v>36</v>
      </c>
      <c r="D23" s="20" t="s">
        <v>107</v>
      </c>
      <c r="E23" s="79">
        <v>0</v>
      </c>
    </row>
    <row r="24" spans="1:5" ht="54" x14ac:dyDescent="0.25">
      <c r="A24" s="20" t="s">
        <v>151</v>
      </c>
      <c r="B24" s="18" t="s">
        <v>273</v>
      </c>
      <c r="C24" s="15"/>
      <c r="D24" s="20" t="s">
        <v>7</v>
      </c>
      <c r="E24" s="79" t="s">
        <v>376</v>
      </c>
    </row>
    <row r="25" spans="1:5" ht="54" x14ac:dyDescent="0.25">
      <c r="A25" s="19" t="s">
        <v>152</v>
      </c>
      <c r="B25" s="18" t="s">
        <v>274</v>
      </c>
      <c r="C25" s="15" t="s">
        <v>37</v>
      </c>
      <c r="D25" s="20" t="s">
        <v>8</v>
      </c>
      <c r="E25" s="79" t="s">
        <v>411</v>
      </c>
    </row>
    <row r="26" spans="1:5" ht="54" x14ac:dyDescent="0.25">
      <c r="A26" s="19" t="s">
        <v>153</v>
      </c>
      <c r="B26" s="27" t="s">
        <v>275</v>
      </c>
      <c r="C26" s="11" t="s">
        <v>97</v>
      </c>
      <c r="D26" s="20" t="s">
        <v>277</v>
      </c>
      <c r="E26" s="79">
        <v>0</v>
      </c>
    </row>
    <row r="27" spans="1:5" ht="36" x14ac:dyDescent="0.25">
      <c r="A27" s="19" t="s">
        <v>154</v>
      </c>
      <c r="B27" s="27" t="s">
        <v>276</v>
      </c>
      <c r="C27" s="11" t="s">
        <v>278</v>
      </c>
      <c r="D27" s="20" t="s">
        <v>99</v>
      </c>
      <c r="E27" s="79" t="s">
        <v>377</v>
      </c>
    </row>
    <row r="28" spans="1:5" ht="18" x14ac:dyDescent="0.25">
      <c r="A28" s="19" t="s">
        <v>155</v>
      </c>
      <c r="B28" s="27" t="s">
        <v>279</v>
      </c>
      <c r="C28" s="11" t="s">
        <v>66</v>
      </c>
      <c r="D28" s="20" t="s">
        <v>1</v>
      </c>
      <c r="E28" s="79" t="s">
        <v>28</v>
      </c>
    </row>
    <row r="29" spans="1:5" ht="36" x14ac:dyDescent="0.25">
      <c r="A29" s="19" t="s">
        <v>156</v>
      </c>
      <c r="B29" s="27" t="s">
        <v>280</v>
      </c>
      <c r="C29" s="11" t="s">
        <v>98</v>
      </c>
      <c r="D29" s="20" t="s">
        <v>1</v>
      </c>
      <c r="E29" s="79">
        <v>147.84</v>
      </c>
    </row>
    <row r="30" spans="1:5" ht="42.75" x14ac:dyDescent="0.25">
      <c r="A30" s="19" t="s">
        <v>157</v>
      </c>
      <c r="B30" s="18" t="s">
        <v>281</v>
      </c>
      <c r="C30" s="15" t="s">
        <v>282</v>
      </c>
      <c r="D30" s="16" t="s">
        <v>100</v>
      </c>
      <c r="E30" s="79" t="s">
        <v>373</v>
      </c>
    </row>
    <row r="31" spans="1:5" ht="54" x14ac:dyDescent="0.25">
      <c r="A31" s="19" t="s">
        <v>158</v>
      </c>
      <c r="B31" s="18" t="s">
        <v>67</v>
      </c>
      <c r="C31" s="11" t="s">
        <v>69</v>
      </c>
      <c r="D31" s="16" t="s">
        <v>1</v>
      </c>
      <c r="E31" s="79">
        <v>0</v>
      </c>
    </row>
    <row r="32" spans="1:5" ht="36" x14ac:dyDescent="0.25">
      <c r="A32" s="19" t="s">
        <v>159</v>
      </c>
      <c r="B32" s="18" t="s">
        <v>68</v>
      </c>
      <c r="C32" s="11" t="s">
        <v>286</v>
      </c>
      <c r="D32" s="20" t="s">
        <v>1</v>
      </c>
      <c r="E32" s="79">
        <f>280*7.5-147.84</f>
        <v>1952.16</v>
      </c>
    </row>
    <row r="33" spans="1:5" ht="57" x14ac:dyDescent="0.25">
      <c r="A33" s="19" t="s">
        <v>160</v>
      </c>
      <c r="B33" s="18" t="s">
        <v>283</v>
      </c>
      <c r="C33" s="14" t="s">
        <v>284</v>
      </c>
      <c r="D33" s="20" t="s">
        <v>58</v>
      </c>
      <c r="E33" s="79" t="s">
        <v>372</v>
      </c>
    </row>
    <row r="34" spans="1:5" ht="36" x14ac:dyDescent="0.25">
      <c r="A34" s="19" t="s">
        <v>161</v>
      </c>
      <c r="B34" s="27" t="s">
        <v>287</v>
      </c>
      <c r="C34" s="14" t="s">
        <v>260</v>
      </c>
      <c r="D34" s="20" t="s">
        <v>0</v>
      </c>
      <c r="E34" s="80" t="s">
        <v>28</v>
      </c>
    </row>
    <row r="35" spans="1:5" ht="36" x14ac:dyDescent="0.25">
      <c r="A35" s="19" t="s">
        <v>162</v>
      </c>
      <c r="B35" s="27" t="s">
        <v>288</v>
      </c>
      <c r="C35" s="14" t="s">
        <v>102</v>
      </c>
      <c r="D35" s="20" t="s">
        <v>0</v>
      </c>
      <c r="E35" s="80" t="s">
        <v>28</v>
      </c>
    </row>
    <row r="36" spans="1:5" ht="28.5" x14ac:dyDescent="0.25">
      <c r="A36" s="19" t="s">
        <v>163</v>
      </c>
      <c r="B36" s="18" t="s">
        <v>285</v>
      </c>
      <c r="C36" s="11" t="s">
        <v>104</v>
      </c>
      <c r="D36" s="20" t="s">
        <v>0</v>
      </c>
      <c r="E36" s="87">
        <v>144.82</v>
      </c>
    </row>
    <row r="37" spans="1:5" ht="57" x14ac:dyDescent="0.25">
      <c r="A37" s="19" t="s">
        <v>164</v>
      </c>
      <c r="B37" s="18" t="s">
        <v>103</v>
      </c>
      <c r="C37" s="15" t="s">
        <v>105</v>
      </c>
      <c r="D37" s="20" t="s">
        <v>0</v>
      </c>
      <c r="E37" s="75" t="s">
        <v>412</v>
      </c>
    </row>
    <row r="38" spans="1:5" ht="36" x14ac:dyDescent="0.25">
      <c r="A38" s="19" t="s">
        <v>165</v>
      </c>
      <c r="B38" s="26" t="s">
        <v>4</v>
      </c>
      <c r="C38" s="11"/>
      <c r="D38" s="19" t="s">
        <v>0</v>
      </c>
      <c r="E38" s="85">
        <v>89.9</v>
      </c>
    </row>
    <row r="39" spans="1:5" ht="18" x14ac:dyDescent="0.25">
      <c r="A39" s="19" t="s">
        <v>166</v>
      </c>
      <c r="B39" s="26" t="s">
        <v>5</v>
      </c>
      <c r="C39" s="11"/>
      <c r="D39" s="19" t="s">
        <v>0</v>
      </c>
      <c r="E39" s="79">
        <v>0</v>
      </c>
    </row>
    <row r="40" spans="1:5" ht="36" x14ac:dyDescent="0.25">
      <c r="A40" s="19" t="s">
        <v>167</v>
      </c>
      <c r="B40" s="29" t="s">
        <v>70</v>
      </c>
      <c r="C40" s="12"/>
      <c r="D40" s="22" t="s">
        <v>52</v>
      </c>
      <c r="E40" s="88" t="s">
        <v>28</v>
      </c>
    </row>
    <row r="41" spans="1:5" ht="36" x14ac:dyDescent="0.25">
      <c r="A41" s="19" t="s">
        <v>168</v>
      </c>
      <c r="B41" s="29" t="s">
        <v>344</v>
      </c>
      <c r="C41" s="11" t="s">
        <v>64</v>
      </c>
      <c r="D41" s="19" t="s">
        <v>3</v>
      </c>
      <c r="E41" s="88">
        <v>1644.2</v>
      </c>
    </row>
    <row r="42" spans="1:5" ht="18" x14ac:dyDescent="0.25">
      <c r="A42" s="19" t="s">
        <v>169</v>
      </c>
      <c r="B42" s="27" t="s">
        <v>106</v>
      </c>
      <c r="C42" s="13"/>
      <c r="D42" s="19" t="s">
        <v>3</v>
      </c>
      <c r="E42" s="79">
        <v>621.9</v>
      </c>
    </row>
    <row r="43" spans="1:5" ht="54" x14ac:dyDescent="0.25">
      <c r="A43" s="19" t="s">
        <v>170</v>
      </c>
      <c r="B43" s="27" t="s">
        <v>289</v>
      </c>
      <c r="C43" s="32"/>
      <c r="D43" s="19" t="s">
        <v>7</v>
      </c>
      <c r="E43" s="88">
        <v>0</v>
      </c>
    </row>
    <row r="44" spans="1:5" ht="54" x14ac:dyDescent="0.25">
      <c r="A44" s="19" t="s">
        <v>171</v>
      </c>
      <c r="B44" s="18" t="s">
        <v>290</v>
      </c>
      <c r="C44" s="14" t="s">
        <v>109</v>
      </c>
      <c r="D44" s="23" t="s">
        <v>108</v>
      </c>
      <c r="E44" s="79" t="s">
        <v>28</v>
      </c>
    </row>
    <row r="45" spans="1:5" ht="72" x14ac:dyDescent="0.25">
      <c r="A45" s="19" t="s">
        <v>172</v>
      </c>
      <c r="B45" s="26" t="s">
        <v>45</v>
      </c>
      <c r="C45" s="17"/>
      <c r="D45" s="19"/>
      <c r="E45" s="56" t="s">
        <v>28</v>
      </c>
    </row>
    <row r="46" spans="1:5" ht="72" x14ac:dyDescent="0.25">
      <c r="A46" s="19" t="s">
        <v>173</v>
      </c>
      <c r="B46" s="26" t="s">
        <v>291</v>
      </c>
      <c r="C46" s="15" t="s">
        <v>292</v>
      </c>
      <c r="D46" s="19"/>
      <c r="E46" s="79" t="s">
        <v>28</v>
      </c>
    </row>
    <row r="47" spans="1:5" ht="54" x14ac:dyDescent="0.25">
      <c r="A47" s="19" t="s">
        <v>174</v>
      </c>
      <c r="B47" s="26" t="s">
        <v>26</v>
      </c>
      <c r="C47" s="11"/>
      <c r="D47" s="19" t="s">
        <v>1</v>
      </c>
      <c r="E47" s="80" t="s">
        <v>28</v>
      </c>
    </row>
    <row r="48" spans="1:5" ht="72" x14ac:dyDescent="0.25">
      <c r="A48" s="19" t="s">
        <v>175</v>
      </c>
      <c r="B48" s="26" t="s">
        <v>27</v>
      </c>
      <c r="C48" s="9"/>
      <c r="D48" s="20" t="s">
        <v>1</v>
      </c>
      <c r="E48" s="80" t="s">
        <v>28</v>
      </c>
    </row>
    <row r="49" spans="1:5" ht="42.75" x14ac:dyDescent="0.25">
      <c r="A49" s="19" t="s">
        <v>176</v>
      </c>
      <c r="B49" s="26" t="s">
        <v>6</v>
      </c>
      <c r="C49" s="15" t="s">
        <v>110</v>
      </c>
      <c r="D49" s="20" t="s">
        <v>7</v>
      </c>
      <c r="E49" s="80" t="s">
        <v>28</v>
      </c>
    </row>
    <row r="50" spans="1:5" ht="108" x14ac:dyDescent="0.25">
      <c r="A50" s="19" t="s">
        <v>177</v>
      </c>
      <c r="B50" s="18" t="s">
        <v>293</v>
      </c>
      <c r="C50" s="15" t="s">
        <v>294</v>
      </c>
      <c r="D50" s="19" t="s">
        <v>7</v>
      </c>
      <c r="E50" s="80" t="s">
        <v>28</v>
      </c>
    </row>
    <row r="51" spans="1:5" ht="23.25" x14ac:dyDescent="0.25">
      <c r="A51" s="137" t="s">
        <v>143</v>
      </c>
      <c r="B51" s="138"/>
      <c r="C51" s="138"/>
      <c r="D51" s="138"/>
      <c r="E51" s="139"/>
    </row>
    <row r="52" spans="1:5" ht="57" x14ac:dyDescent="0.25">
      <c r="A52" s="19" t="s">
        <v>305</v>
      </c>
      <c r="B52" s="26" t="s">
        <v>295</v>
      </c>
      <c r="C52" s="15" t="s">
        <v>296</v>
      </c>
      <c r="D52" s="16" t="s">
        <v>111</v>
      </c>
      <c r="E52" s="75" t="s">
        <v>413</v>
      </c>
    </row>
    <row r="53" spans="1:5" ht="57" x14ac:dyDescent="0.25">
      <c r="A53" s="19" t="s">
        <v>178</v>
      </c>
      <c r="B53" s="26" t="s">
        <v>75</v>
      </c>
      <c r="C53" s="15" t="s">
        <v>297</v>
      </c>
      <c r="D53" s="16" t="s">
        <v>112</v>
      </c>
      <c r="E53" s="91" t="s">
        <v>414</v>
      </c>
    </row>
    <row r="54" spans="1:5" ht="90" x14ac:dyDescent="0.25">
      <c r="A54" s="19" t="s">
        <v>179</v>
      </c>
      <c r="B54" s="26" t="s">
        <v>73</v>
      </c>
      <c r="C54" s="15" t="s">
        <v>298</v>
      </c>
      <c r="D54" s="20"/>
      <c r="E54" s="79"/>
    </row>
    <row r="55" spans="1:5" ht="57" x14ac:dyDescent="0.25">
      <c r="A55" s="19" t="s">
        <v>180</v>
      </c>
      <c r="B55" s="29" t="s">
        <v>74</v>
      </c>
      <c r="C55" s="11" t="s">
        <v>299</v>
      </c>
      <c r="D55" s="9"/>
      <c r="E55" s="79"/>
    </row>
    <row r="56" spans="1:5" ht="54" x14ac:dyDescent="0.25">
      <c r="A56" s="19" t="s">
        <v>181</v>
      </c>
      <c r="B56" s="29" t="s">
        <v>300</v>
      </c>
      <c r="C56" s="15" t="s">
        <v>301</v>
      </c>
      <c r="D56" s="22" t="s">
        <v>2</v>
      </c>
      <c r="E56" s="90">
        <v>1</v>
      </c>
    </row>
    <row r="57" spans="1:5" ht="72" x14ac:dyDescent="0.25">
      <c r="A57" s="19" t="s">
        <v>182</v>
      </c>
      <c r="B57" s="29" t="s">
        <v>303</v>
      </c>
      <c r="C57" s="15" t="s">
        <v>302</v>
      </c>
      <c r="D57" s="19" t="s">
        <v>113</v>
      </c>
      <c r="E57" s="75" t="s">
        <v>363</v>
      </c>
    </row>
    <row r="58" spans="1:5" ht="23.25" x14ac:dyDescent="0.25">
      <c r="A58" s="137" t="s">
        <v>142</v>
      </c>
      <c r="B58" s="138"/>
      <c r="C58" s="138"/>
      <c r="D58" s="138"/>
      <c r="E58" s="139"/>
    </row>
    <row r="59" spans="1:5" ht="54" x14ac:dyDescent="0.25">
      <c r="A59" s="19" t="s">
        <v>183</v>
      </c>
      <c r="B59" s="29" t="s">
        <v>304</v>
      </c>
      <c r="C59" s="11" t="s">
        <v>76</v>
      </c>
      <c r="D59" s="19" t="s">
        <v>0</v>
      </c>
      <c r="E59" s="80"/>
    </row>
    <row r="60" spans="1:5" ht="105" x14ac:dyDescent="0.25">
      <c r="A60" s="19">
        <v>50</v>
      </c>
      <c r="B60" s="27" t="s">
        <v>306</v>
      </c>
      <c r="C60" s="39" t="s">
        <v>115</v>
      </c>
      <c r="D60" s="19" t="s">
        <v>114</v>
      </c>
      <c r="E60" s="91" t="s">
        <v>415</v>
      </c>
    </row>
    <row r="61" spans="1:5" ht="54" x14ac:dyDescent="0.25">
      <c r="A61" s="19" t="s">
        <v>184</v>
      </c>
      <c r="B61" s="26" t="s">
        <v>345</v>
      </c>
      <c r="C61" s="15" t="s">
        <v>307</v>
      </c>
      <c r="D61" s="19" t="s">
        <v>116</v>
      </c>
      <c r="E61" s="14"/>
    </row>
    <row r="62" spans="1:5" ht="54" x14ac:dyDescent="0.25">
      <c r="A62" s="19" t="s">
        <v>185</v>
      </c>
      <c r="B62" s="27" t="s">
        <v>346</v>
      </c>
      <c r="C62" s="15" t="s">
        <v>308</v>
      </c>
      <c r="D62" s="19" t="s">
        <v>116</v>
      </c>
      <c r="E62" s="14"/>
    </row>
    <row r="63" spans="1:5" ht="54" x14ac:dyDescent="0.25">
      <c r="A63" s="19" t="s">
        <v>186</v>
      </c>
      <c r="B63" s="45" t="s">
        <v>347</v>
      </c>
      <c r="C63" s="11" t="s">
        <v>309</v>
      </c>
      <c r="D63" s="33" t="s">
        <v>52</v>
      </c>
      <c r="E63" s="14"/>
    </row>
    <row r="64" spans="1:5" ht="114" x14ac:dyDescent="0.25">
      <c r="A64" s="19" t="s">
        <v>187</v>
      </c>
      <c r="B64" s="18" t="s">
        <v>117</v>
      </c>
      <c r="C64" s="15" t="s">
        <v>311</v>
      </c>
      <c r="D64" s="16" t="s">
        <v>118</v>
      </c>
      <c r="E64" s="14" t="s">
        <v>416</v>
      </c>
    </row>
    <row r="65" spans="1:5" ht="57" x14ac:dyDescent="0.25">
      <c r="A65" s="19" t="s">
        <v>188</v>
      </c>
      <c r="B65" s="27" t="s">
        <v>121</v>
      </c>
      <c r="C65" s="41" t="s">
        <v>310</v>
      </c>
      <c r="D65" s="16" t="s">
        <v>118</v>
      </c>
      <c r="E65" s="91" t="s">
        <v>417</v>
      </c>
    </row>
    <row r="66" spans="1:5" ht="57" x14ac:dyDescent="0.25">
      <c r="A66" s="19" t="s">
        <v>189</v>
      </c>
      <c r="B66" s="18" t="s">
        <v>122</v>
      </c>
      <c r="C66" s="40" t="s">
        <v>310</v>
      </c>
      <c r="D66" s="16" t="s">
        <v>118</v>
      </c>
      <c r="E66" s="14"/>
    </row>
    <row r="67" spans="1:5" ht="54" x14ac:dyDescent="0.25">
      <c r="A67" s="19" t="s">
        <v>190</v>
      </c>
      <c r="B67" s="26" t="s">
        <v>348</v>
      </c>
      <c r="C67" s="14" t="s">
        <v>312</v>
      </c>
      <c r="D67" s="16" t="s">
        <v>340</v>
      </c>
      <c r="E67" s="14" t="s">
        <v>28</v>
      </c>
    </row>
    <row r="68" spans="1:5" ht="36" x14ac:dyDescent="0.25">
      <c r="A68" s="19" t="s">
        <v>191</v>
      </c>
      <c r="B68" s="27" t="s">
        <v>119</v>
      </c>
      <c r="C68" s="41" t="s">
        <v>313</v>
      </c>
      <c r="D68" s="16" t="s">
        <v>340</v>
      </c>
      <c r="E68" s="14" t="s">
        <v>28</v>
      </c>
    </row>
    <row r="69" spans="1:5" ht="54" x14ac:dyDescent="0.25">
      <c r="A69" s="19" t="s">
        <v>192</v>
      </c>
      <c r="B69" s="18" t="s">
        <v>120</v>
      </c>
      <c r="C69" s="40" t="s">
        <v>313</v>
      </c>
      <c r="D69" s="16" t="s">
        <v>340</v>
      </c>
      <c r="E69" s="14" t="s">
        <v>28</v>
      </c>
    </row>
    <row r="70" spans="1:5" ht="45" x14ac:dyDescent="0.25">
      <c r="A70" s="19">
        <v>60</v>
      </c>
      <c r="B70" s="27" t="s">
        <v>314</v>
      </c>
      <c r="C70" s="39" t="s">
        <v>315</v>
      </c>
      <c r="D70" s="12" t="s">
        <v>94</v>
      </c>
      <c r="E70" s="14" t="s">
        <v>28</v>
      </c>
    </row>
    <row r="71" spans="1:5" ht="36" x14ac:dyDescent="0.25">
      <c r="A71" s="19">
        <v>61</v>
      </c>
      <c r="B71" s="29" t="s">
        <v>349</v>
      </c>
      <c r="C71" s="39" t="s">
        <v>316</v>
      </c>
      <c r="D71" s="21" t="s">
        <v>93</v>
      </c>
      <c r="E71" s="14" t="s">
        <v>28</v>
      </c>
    </row>
    <row r="72" spans="1:5" ht="60" x14ac:dyDescent="0.25">
      <c r="A72" s="19" t="s">
        <v>193</v>
      </c>
      <c r="B72" s="18" t="s">
        <v>317</v>
      </c>
      <c r="C72" s="35" t="s">
        <v>318</v>
      </c>
      <c r="D72" s="20"/>
      <c r="E72" s="14" t="s">
        <v>28</v>
      </c>
    </row>
    <row r="73" spans="1:5" ht="60" x14ac:dyDescent="0.25">
      <c r="A73" s="19" t="s">
        <v>194</v>
      </c>
      <c r="B73" s="27" t="s">
        <v>350</v>
      </c>
      <c r="C73" s="39" t="s">
        <v>319</v>
      </c>
      <c r="D73" s="21"/>
      <c r="E73" s="14" t="s">
        <v>28</v>
      </c>
    </row>
    <row r="74" spans="1:5" ht="105" x14ac:dyDescent="0.25">
      <c r="A74" s="19" t="s">
        <v>195</v>
      </c>
      <c r="B74" s="18" t="s">
        <v>351</v>
      </c>
      <c r="C74" s="42" t="s">
        <v>320</v>
      </c>
      <c r="D74" s="20" t="s">
        <v>95</v>
      </c>
      <c r="E74" s="14" t="s">
        <v>28</v>
      </c>
    </row>
    <row r="75" spans="1:5" ht="54" x14ac:dyDescent="0.25">
      <c r="A75" s="19" t="s">
        <v>196</v>
      </c>
      <c r="B75" s="18" t="s">
        <v>352</v>
      </c>
      <c r="C75" s="18" t="s">
        <v>342</v>
      </c>
      <c r="D75" s="20" t="s">
        <v>2</v>
      </c>
      <c r="E75" s="14" t="s">
        <v>28</v>
      </c>
    </row>
    <row r="76" spans="1:5" ht="72" x14ac:dyDescent="0.25">
      <c r="A76" s="19" t="s">
        <v>197</v>
      </c>
      <c r="B76" s="26" t="s">
        <v>353</v>
      </c>
      <c r="C76" s="35" t="s">
        <v>321</v>
      </c>
      <c r="D76" s="34" t="s">
        <v>2</v>
      </c>
      <c r="E76" s="14" t="s">
        <v>28</v>
      </c>
    </row>
    <row r="77" spans="1:5" ht="54" x14ac:dyDescent="0.25">
      <c r="A77" s="19" t="s">
        <v>198</v>
      </c>
      <c r="B77" s="26" t="s">
        <v>92</v>
      </c>
      <c r="C77" s="35" t="s">
        <v>322</v>
      </c>
      <c r="D77" s="34" t="s">
        <v>2</v>
      </c>
      <c r="E77" s="14" t="s">
        <v>28</v>
      </c>
    </row>
    <row r="78" spans="1:5" ht="72" x14ac:dyDescent="0.25">
      <c r="A78" s="19" t="s">
        <v>199</v>
      </c>
      <c r="B78" s="26" t="s">
        <v>355</v>
      </c>
      <c r="C78" s="35"/>
      <c r="D78" s="28" t="s">
        <v>354</v>
      </c>
      <c r="E78" s="14" t="s">
        <v>28</v>
      </c>
    </row>
    <row r="79" spans="1:5" ht="23.25" x14ac:dyDescent="0.25">
      <c r="A79" s="137" t="s">
        <v>124</v>
      </c>
      <c r="B79" s="138"/>
      <c r="C79" s="138"/>
      <c r="D79" s="138"/>
      <c r="E79" s="139"/>
    </row>
    <row r="80" spans="1:5" ht="72" x14ac:dyDescent="0.25">
      <c r="A80" s="19" t="s">
        <v>200</v>
      </c>
      <c r="B80" s="18" t="s">
        <v>125</v>
      </c>
      <c r="C80" s="43" t="s">
        <v>147</v>
      </c>
      <c r="D80" s="24" t="s">
        <v>52</v>
      </c>
      <c r="E80" s="92"/>
    </row>
    <row r="81" spans="1:5" ht="54" x14ac:dyDescent="0.25">
      <c r="A81" s="19" t="s">
        <v>201</v>
      </c>
      <c r="B81" s="27" t="s">
        <v>149</v>
      </c>
      <c r="C81" s="15" t="s">
        <v>123</v>
      </c>
      <c r="D81" s="24" t="s">
        <v>52</v>
      </c>
      <c r="E81" s="92"/>
    </row>
    <row r="82" spans="1:5" ht="114" x14ac:dyDescent="0.25">
      <c r="A82" s="19" t="s">
        <v>202</v>
      </c>
      <c r="B82" s="26" t="s">
        <v>148</v>
      </c>
      <c r="C82" s="15" t="s">
        <v>323</v>
      </c>
      <c r="D82" s="19" t="s">
        <v>2</v>
      </c>
      <c r="E82" s="14"/>
    </row>
    <row r="83" spans="1:5" ht="36" x14ac:dyDescent="0.25">
      <c r="A83" s="19" t="s">
        <v>203</v>
      </c>
      <c r="B83" s="29" t="s">
        <v>77</v>
      </c>
      <c r="C83" s="15" t="s">
        <v>147</v>
      </c>
      <c r="D83" s="24" t="s">
        <v>52</v>
      </c>
      <c r="E83" s="14" t="s">
        <v>384</v>
      </c>
    </row>
    <row r="84" spans="1:5" ht="72" x14ac:dyDescent="0.25">
      <c r="A84" s="19" t="s">
        <v>204</v>
      </c>
      <c r="B84" s="26" t="s">
        <v>25</v>
      </c>
      <c r="C84" s="36"/>
      <c r="D84" s="19" t="s">
        <v>47</v>
      </c>
      <c r="E84" s="93" t="s">
        <v>379</v>
      </c>
    </row>
    <row r="85" spans="1:5" ht="72" x14ac:dyDescent="0.25">
      <c r="A85" s="19" t="s">
        <v>205</v>
      </c>
      <c r="B85" s="27" t="s">
        <v>126</v>
      </c>
      <c r="C85" s="30" t="s">
        <v>147</v>
      </c>
      <c r="D85" s="24" t="s">
        <v>52</v>
      </c>
      <c r="E85" s="92">
        <v>499716</v>
      </c>
    </row>
    <row r="86" spans="1:5" ht="54" x14ac:dyDescent="0.25">
      <c r="A86" s="19" t="s">
        <v>206</v>
      </c>
      <c r="B86" s="29" t="s">
        <v>127</v>
      </c>
      <c r="C86" s="15" t="s">
        <v>324</v>
      </c>
      <c r="D86" s="19" t="s">
        <v>2</v>
      </c>
      <c r="E86" s="14" t="s">
        <v>383</v>
      </c>
    </row>
    <row r="87" spans="1:5" ht="36" x14ac:dyDescent="0.25">
      <c r="A87" s="19" t="s">
        <v>207</v>
      </c>
      <c r="B87" s="29" t="s">
        <v>78</v>
      </c>
      <c r="C87" s="14" t="s">
        <v>147</v>
      </c>
      <c r="D87" s="24" t="s">
        <v>52</v>
      </c>
      <c r="E87" s="92">
        <v>150795</v>
      </c>
    </row>
    <row r="88" spans="1:5" ht="36" x14ac:dyDescent="0.25">
      <c r="A88" s="19" t="s">
        <v>208</v>
      </c>
      <c r="B88" s="26" t="s">
        <v>10</v>
      </c>
      <c r="C88" s="14" t="s">
        <v>147</v>
      </c>
      <c r="D88" s="20" t="s">
        <v>2</v>
      </c>
      <c r="E88" s="80">
        <v>5.33</v>
      </c>
    </row>
    <row r="89" spans="1:5" ht="36" x14ac:dyDescent="0.25">
      <c r="A89" s="19" t="s">
        <v>209</v>
      </c>
      <c r="B89" s="26" t="s">
        <v>11</v>
      </c>
      <c r="C89" s="14" t="s">
        <v>147</v>
      </c>
      <c r="D89" s="20" t="s">
        <v>12</v>
      </c>
      <c r="E89" s="80">
        <v>1.1499999999999999</v>
      </c>
    </row>
    <row r="90" spans="1:5" ht="18" x14ac:dyDescent="0.25">
      <c r="A90" s="140"/>
      <c r="B90" s="141"/>
      <c r="C90" s="141"/>
      <c r="D90" s="141"/>
      <c r="E90" s="142"/>
    </row>
    <row r="91" spans="1:5" ht="57" x14ac:dyDescent="0.25">
      <c r="A91" s="19" t="s">
        <v>210</v>
      </c>
      <c r="B91" s="26" t="s">
        <v>40</v>
      </c>
      <c r="C91" s="11" t="s">
        <v>325</v>
      </c>
      <c r="D91" s="24" t="s">
        <v>52</v>
      </c>
      <c r="E91" s="111">
        <v>1149265.3500000001</v>
      </c>
    </row>
    <row r="92" spans="1:5" ht="54" x14ac:dyDescent="0.25">
      <c r="A92" s="19" t="s">
        <v>211</v>
      </c>
      <c r="B92" s="26" t="s">
        <v>79</v>
      </c>
      <c r="C92" s="9"/>
      <c r="D92" s="19"/>
      <c r="E92" s="80" t="s">
        <v>385</v>
      </c>
    </row>
    <row r="93" spans="1:5" ht="54" x14ac:dyDescent="0.25">
      <c r="A93" s="19" t="s">
        <v>212</v>
      </c>
      <c r="B93" s="26" t="s">
        <v>128</v>
      </c>
      <c r="C93" s="15" t="s">
        <v>80</v>
      </c>
      <c r="D93" s="24" t="s">
        <v>52</v>
      </c>
      <c r="E93" s="112" t="s">
        <v>483</v>
      </c>
    </row>
    <row r="94" spans="1:5" ht="54" x14ac:dyDescent="0.25">
      <c r="A94" s="19" t="s">
        <v>213</v>
      </c>
      <c r="B94" s="26" t="s">
        <v>81</v>
      </c>
      <c r="C94" s="15" t="s">
        <v>82</v>
      </c>
      <c r="D94" s="24" t="s">
        <v>52</v>
      </c>
      <c r="E94" s="101">
        <v>1000</v>
      </c>
    </row>
    <row r="95" spans="1:5" ht="54" x14ac:dyDescent="0.25">
      <c r="A95" s="19" t="s">
        <v>214</v>
      </c>
      <c r="B95" s="26" t="s">
        <v>326</v>
      </c>
      <c r="C95" s="15" t="s">
        <v>129</v>
      </c>
      <c r="D95" s="24" t="s">
        <v>52</v>
      </c>
      <c r="E95" s="92">
        <v>995000</v>
      </c>
    </row>
    <row r="96" spans="1:5" ht="72" x14ac:dyDescent="0.25">
      <c r="A96" s="19" t="s">
        <v>215</v>
      </c>
      <c r="B96" s="26" t="s">
        <v>327</v>
      </c>
      <c r="C96" s="15" t="s">
        <v>130</v>
      </c>
      <c r="D96" s="24" t="s">
        <v>52</v>
      </c>
      <c r="E96" s="94"/>
    </row>
    <row r="97" spans="1:5" ht="72" x14ac:dyDescent="0.25">
      <c r="A97" s="19" t="s">
        <v>216</v>
      </c>
      <c r="B97" s="26" t="s">
        <v>83</v>
      </c>
      <c r="C97" s="9"/>
      <c r="D97" s="24" t="s">
        <v>52</v>
      </c>
      <c r="E97" s="92">
        <f>941462.27*1.2</f>
        <v>1129754.7239999999</v>
      </c>
    </row>
    <row r="98" spans="1:5" ht="90" x14ac:dyDescent="0.25">
      <c r="A98" s="19" t="s">
        <v>217</v>
      </c>
      <c r="B98" s="26" t="s">
        <v>38</v>
      </c>
      <c r="C98" s="15" t="s">
        <v>328</v>
      </c>
      <c r="D98" s="24" t="s">
        <v>52</v>
      </c>
      <c r="E98" s="120">
        <f>135181.03*1.2</f>
        <v>162217.236</v>
      </c>
    </row>
    <row r="99" spans="1:5" ht="36" x14ac:dyDescent="0.25">
      <c r="A99" s="19" t="s">
        <v>218</v>
      </c>
      <c r="B99" s="26" t="s">
        <v>9</v>
      </c>
      <c r="C99" s="11"/>
      <c r="D99" s="24" t="s">
        <v>52</v>
      </c>
      <c r="E99" s="95" t="s">
        <v>28</v>
      </c>
    </row>
    <row r="100" spans="1:5" ht="36" x14ac:dyDescent="0.25">
      <c r="A100" s="19" t="s">
        <v>219</v>
      </c>
      <c r="B100" s="26" t="s">
        <v>329</v>
      </c>
      <c r="C100" s="15" t="s">
        <v>131</v>
      </c>
      <c r="D100" s="24" t="s">
        <v>52</v>
      </c>
      <c r="E100" s="95" t="s">
        <v>28</v>
      </c>
    </row>
    <row r="101" spans="1:5" ht="23.25" x14ac:dyDescent="0.25">
      <c r="A101" s="137" t="s">
        <v>146</v>
      </c>
      <c r="B101" s="138"/>
      <c r="C101" s="138"/>
      <c r="D101" s="138"/>
      <c r="E101" s="139"/>
    </row>
    <row r="102" spans="1:5" ht="54" x14ac:dyDescent="0.25">
      <c r="A102" s="19" t="s">
        <v>220</v>
      </c>
      <c r="B102" s="26" t="s">
        <v>41</v>
      </c>
      <c r="C102" s="12" t="s">
        <v>330</v>
      </c>
      <c r="D102" s="19"/>
      <c r="E102" s="67" t="s">
        <v>28</v>
      </c>
    </row>
    <row r="103" spans="1:5" ht="18" x14ac:dyDescent="0.25">
      <c r="A103" s="19" t="s">
        <v>221</v>
      </c>
      <c r="B103" s="18" t="s">
        <v>48</v>
      </c>
      <c r="C103" s="14" t="s">
        <v>46</v>
      </c>
      <c r="D103" s="19"/>
      <c r="E103" s="80" t="s">
        <v>28</v>
      </c>
    </row>
    <row r="104" spans="1:5" ht="36" x14ac:dyDescent="0.25">
      <c r="A104" s="19" t="s">
        <v>222</v>
      </c>
      <c r="B104" s="18" t="s">
        <v>133</v>
      </c>
      <c r="C104" s="8"/>
      <c r="D104" s="19" t="s">
        <v>54</v>
      </c>
      <c r="E104" s="96" t="s">
        <v>28</v>
      </c>
    </row>
    <row r="105" spans="1:5" ht="42.75" x14ac:dyDescent="0.25">
      <c r="A105" s="19" t="s">
        <v>223</v>
      </c>
      <c r="B105" s="18" t="s">
        <v>134</v>
      </c>
      <c r="C105" s="14" t="s">
        <v>132</v>
      </c>
      <c r="D105" s="19" t="s">
        <v>16</v>
      </c>
      <c r="E105" s="80" t="s">
        <v>28</v>
      </c>
    </row>
    <row r="106" spans="1:5" ht="36" x14ac:dyDescent="0.25">
      <c r="A106" s="19" t="s">
        <v>224</v>
      </c>
      <c r="B106" s="26" t="s">
        <v>49</v>
      </c>
      <c r="C106" s="14" t="s">
        <v>50</v>
      </c>
      <c r="D106" s="19"/>
      <c r="E106" s="80" t="s">
        <v>28</v>
      </c>
    </row>
    <row r="107" spans="1:5" ht="54" x14ac:dyDescent="0.25">
      <c r="A107" s="19" t="s">
        <v>225</v>
      </c>
      <c r="B107" s="26" t="s">
        <v>135</v>
      </c>
      <c r="C107" s="14"/>
      <c r="D107" s="19"/>
      <c r="E107" s="97" t="s">
        <v>28</v>
      </c>
    </row>
    <row r="108" spans="1:5" ht="72" x14ac:dyDescent="0.25">
      <c r="A108" s="19" t="s">
        <v>226</v>
      </c>
      <c r="B108" s="26" t="s">
        <v>331</v>
      </c>
      <c r="C108" s="14" t="s">
        <v>51</v>
      </c>
      <c r="D108" s="19" t="s">
        <v>52</v>
      </c>
      <c r="E108" s="14" t="s">
        <v>28</v>
      </c>
    </row>
    <row r="109" spans="1:5" ht="72" x14ac:dyDescent="0.25">
      <c r="A109" s="19" t="s">
        <v>227</v>
      </c>
      <c r="B109" s="26" t="s">
        <v>53</v>
      </c>
      <c r="C109" s="12" t="s">
        <v>136</v>
      </c>
      <c r="D109" s="19"/>
      <c r="E109" s="14" t="s">
        <v>28</v>
      </c>
    </row>
    <row r="110" spans="1:5" ht="108" x14ac:dyDescent="0.25">
      <c r="A110" s="19" t="s">
        <v>228</v>
      </c>
      <c r="B110" s="26" t="s">
        <v>39</v>
      </c>
      <c r="C110" s="14"/>
      <c r="D110" s="19" t="s">
        <v>16</v>
      </c>
      <c r="E110" s="14" t="s">
        <v>28</v>
      </c>
    </row>
    <row r="111" spans="1:5" ht="90" x14ac:dyDescent="0.25">
      <c r="A111" s="19" t="s">
        <v>229</v>
      </c>
      <c r="B111" s="26" t="s">
        <v>60</v>
      </c>
      <c r="C111" s="14"/>
      <c r="D111" s="19" t="s">
        <v>16</v>
      </c>
      <c r="E111" s="80" t="s">
        <v>28</v>
      </c>
    </row>
    <row r="112" spans="1:5" ht="54" x14ac:dyDescent="0.25">
      <c r="A112" s="19" t="s">
        <v>230</v>
      </c>
      <c r="B112" s="26" t="s">
        <v>59</v>
      </c>
      <c r="C112" s="13"/>
      <c r="D112" s="19" t="s">
        <v>16</v>
      </c>
      <c r="E112" s="80" t="s">
        <v>28</v>
      </c>
    </row>
    <row r="113" spans="1:5" ht="18" x14ac:dyDescent="0.25">
      <c r="A113" s="19" t="s">
        <v>231</v>
      </c>
      <c r="B113" s="26" t="s">
        <v>55</v>
      </c>
      <c r="C113" s="14"/>
      <c r="D113" s="19" t="s">
        <v>54</v>
      </c>
      <c r="E113" s="96" t="s">
        <v>28</v>
      </c>
    </row>
    <row r="114" spans="1:5" ht="90" x14ac:dyDescent="0.25">
      <c r="A114" s="19" t="s">
        <v>232</v>
      </c>
      <c r="B114" s="29" t="s">
        <v>137</v>
      </c>
      <c r="C114" s="13"/>
      <c r="D114" s="19" t="s">
        <v>54</v>
      </c>
      <c r="E114" s="70" t="s">
        <v>28</v>
      </c>
    </row>
    <row r="115" spans="1:5" ht="23.25" x14ac:dyDescent="0.25">
      <c r="A115" s="137" t="s">
        <v>141</v>
      </c>
      <c r="B115" s="138"/>
      <c r="C115" s="138"/>
      <c r="D115" s="138"/>
      <c r="E115" s="139"/>
    </row>
    <row r="116" spans="1:5" ht="36" x14ac:dyDescent="0.25">
      <c r="A116" s="19" t="s">
        <v>332</v>
      </c>
      <c r="B116" s="29" t="s">
        <v>85</v>
      </c>
      <c r="C116" s="14" t="s">
        <v>138</v>
      </c>
      <c r="D116" s="25"/>
      <c r="E116" s="74" t="s">
        <v>374</v>
      </c>
    </row>
    <row r="117" spans="1:5" ht="54" x14ac:dyDescent="0.25">
      <c r="A117" s="19" t="s">
        <v>333</v>
      </c>
      <c r="B117" s="26" t="s">
        <v>84</v>
      </c>
      <c r="C117" s="9"/>
      <c r="D117" s="19" t="s">
        <v>13</v>
      </c>
      <c r="E117" s="75" t="s">
        <v>478</v>
      </c>
    </row>
    <row r="118" spans="1:5" ht="71.25" x14ac:dyDescent="0.25">
      <c r="A118" s="19" t="s">
        <v>233</v>
      </c>
      <c r="B118" s="26" t="s">
        <v>86</v>
      </c>
      <c r="C118" s="14" t="s">
        <v>334</v>
      </c>
      <c r="D118" s="19" t="s">
        <v>2</v>
      </c>
      <c r="E118" s="76" t="s">
        <v>375</v>
      </c>
    </row>
    <row r="119" spans="1:5" ht="85.5" x14ac:dyDescent="0.25">
      <c r="A119" s="19" t="s">
        <v>234</v>
      </c>
      <c r="B119" s="26" t="s">
        <v>87</v>
      </c>
      <c r="C119" s="15" t="s">
        <v>335</v>
      </c>
      <c r="D119" s="19" t="s">
        <v>88</v>
      </c>
      <c r="E119" s="76" t="s">
        <v>375</v>
      </c>
    </row>
    <row r="120" spans="1:5" ht="72" x14ac:dyDescent="0.25">
      <c r="A120" s="19" t="s">
        <v>235</v>
      </c>
      <c r="B120" s="26" t="s">
        <v>139</v>
      </c>
      <c r="C120" s="15" t="s">
        <v>61</v>
      </c>
      <c r="D120" s="20" t="s">
        <v>14</v>
      </c>
      <c r="E120" s="77" t="s">
        <v>477</v>
      </c>
    </row>
    <row r="121" spans="1:5" ht="54" x14ac:dyDescent="0.25">
      <c r="A121" s="19" t="s">
        <v>236</v>
      </c>
      <c r="B121" s="26" t="s">
        <v>89</v>
      </c>
      <c r="C121" s="15" t="s">
        <v>62</v>
      </c>
      <c r="D121" s="20" t="s">
        <v>14</v>
      </c>
      <c r="E121" s="121" t="s">
        <v>488</v>
      </c>
    </row>
    <row r="122" spans="1:5" ht="23.25" x14ac:dyDescent="0.25">
      <c r="A122" s="137" t="s">
        <v>140</v>
      </c>
      <c r="B122" s="138"/>
      <c r="C122" s="138"/>
      <c r="D122" s="138"/>
      <c r="E122" s="139"/>
    </row>
    <row r="123" spans="1:5" ht="18" x14ac:dyDescent="0.25">
      <c r="A123" s="19" t="s">
        <v>237</v>
      </c>
      <c r="B123" s="26" t="s">
        <v>15</v>
      </c>
      <c r="C123" s="14" t="s">
        <v>63</v>
      </c>
      <c r="D123" s="19"/>
      <c r="E123" s="80" t="s">
        <v>364</v>
      </c>
    </row>
    <row r="124" spans="1:5" ht="42.75" x14ac:dyDescent="0.25">
      <c r="A124" s="19" t="s">
        <v>238</v>
      </c>
      <c r="B124" s="29" t="s">
        <v>17</v>
      </c>
      <c r="C124" s="15" t="s">
        <v>336</v>
      </c>
      <c r="D124" s="20"/>
      <c r="E124" s="14" t="s">
        <v>364</v>
      </c>
    </row>
    <row r="125" spans="1:5" ht="57" x14ac:dyDescent="0.25">
      <c r="A125" s="19" t="s">
        <v>239</v>
      </c>
      <c r="B125" s="29" t="s">
        <v>90</v>
      </c>
      <c r="C125" s="15" t="s">
        <v>337</v>
      </c>
      <c r="D125" s="20"/>
      <c r="E125" s="80"/>
    </row>
    <row r="126" spans="1:5" ht="42.75" x14ac:dyDescent="0.25">
      <c r="A126" s="19" t="s">
        <v>240</v>
      </c>
      <c r="B126" s="29" t="s">
        <v>91</v>
      </c>
      <c r="C126" s="15" t="s">
        <v>338</v>
      </c>
      <c r="D126" s="20"/>
      <c r="E126" s="80"/>
    </row>
    <row r="127" spans="1:5" ht="72" x14ac:dyDescent="0.25">
      <c r="A127" s="19" t="s">
        <v>241</v>
      </c>
      <c r="B127" s="29" t="s">
        <v>18</v>
      </c>
      <c r="C127" s="11" t="s">
        <v>29</v>
      </c>
      <c r="D127" s="20"/>
      <c r="E127" s="80"/>
    </row>
    <row r="128" spans="1:5" ht="54" x14ac:dyDescent="0.25">
      <c r="A128" s="19" t="s">
        <v>242</v>
      </c>
      <c r="B128" s="26" t="s">
        <v>19</v>
      </c>
      <c r="C128" s="15" t="s">
        <v>339</v>
      </c>
      <c r="D128" s="19"/>
      <c r="E128" s="80"/>
    </row>
    <row r="129" spans="1:5" ht="54" x14ac:dyDescent="0.25">
      <c r="A129" s="19" t="s">
        <v>243</v>
      </c>
      <c r="B129" s="26" t="s">
        <v>21</v>
      </c>
      <c r="C129" s="11" t="s">
        <v>29</v>
      </c>
      <c r="D129" s="19"/>
      <c r="E129" s="81" t="s">
        <v>405</v>
      </c>
    </row>
    <row r="130" spans="1:5" ht="54" x14ac:dyDescent="0.25">
      <c r="A130" s="19" t="s">
        <v>244</v>
      </c>
      <c r="B130" s="26" t="s">
        <v>20</v>
      </c>
      <c r="C130" s="48" t="s">
        <v>358</v>
      </c>
      <c r="D130" s="19"/>
      <c r="E130" s="81" t="s">
        <v>474</v>
      </c>
    </row>
    <row r="131" spans="1:5" ht="36" x14ac:dyDescent="0.25">
      <c r="A131" s="19" t="s">
        <v>245</v>
      </c>
      <c r="B131" s="26" t="s">
        <v>22</v>
      </c>
      <c r="C131" s="11"/>
      <c r="D131" s="19"/>
      <c r="E131" s="82"/>
    </row>
    <row r="132" spans="1:5" x14ac:dyDescent="0.25">
      <c r="B132" s="46"/>
    </row>
  </sheetData>
  <mergeCells count="18">
    <mergeCell ref="A115:E115"/>
    <mergeCell ref="A122:E122"/>
    <mergeCell ref="A58:E58"/>
    <mergeCell ref="A22:E22"/>
    <mergeCell ref="A51:E51"/>
    <mergeCell ref="A79:E79"/>
    <mergeCell ref="A90:E90"/>
    <mergeCell ref="A101:E101"/>
    <mergeCell ref="E4:E5"/>
    <mergeCell ref="A7:A8"/>
    <mergeCell ref="B7:B8"/>
    <mergeCell ref="C7:C8"/>
    <mergeCell ref="D7:D8"/>
    <mergeCell ref="A4:A5"/>
    <mergeCell ref="B4:B5"/>
    <mergeCell ref="C4:C5"/>
    <mergeCell ref="D4:D5"/>
    <mergeCell ref="A6:E6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'I_66-041 Vernár most'!E12:E12</xm:f>
              <xm:sqref>E12</xm:sqref>
            </x14:sparkline>
          </x14:sparklines>
        </x14:sparklineGroup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'I_66-041 Vernár most'!E13:E13</xm:f>
              <xm:sqref>E13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zoomScale="70" zoomScaleNormal="70" workbookViewId="0">
      <selection activeCell="E98" sqref="E98"/>
    </sheetView>
  </sheetViews>
  <sheetFormatPr defaultRowHeight="15" x14ac:dyDescent="0.25"/>
  <cols>
    <col min="1" max="1" width="7.42578125" style="5" customWidth="1"/>
    <col min="2" max="2" width="37" style="6" customWidth="1"/>
    <col min="3" max="3" width="48.28515625" style="44" customWidth="1"/>
    <col min="4" max="4" width="16.42578125" style="7" customWidth="1"/>
    <col min="5" max="5" width="50.5703125" customWidth="1"/>
  </cols>
  <sheetData>
    <row r="1" spans="1:5" ht="18" x14ac:dyDescent="0.25">
      <c r="A1" s="3"/>
      <c r="B1" s="38" t="s">
        <v>356</v>
      </c>
      <c r="C1" s="47">
        <v>43374</v>
      </c>
      <c r="D1" s="2"/>
      <c r="E1" s="5"/>
    </row>
    <row r="2" spans="1:5" ht="18" x14ac:dyDescent="0.25">
      <c r="A2" s="4"/>
      <c r="B2" s="38" t="s">
        <v>357</v>
      </c>
      <c r="C2" s="115">
        <v>44543</v>
      </c>
      <c r="D2" s="2"/>
      <c r="E2" s="5"/>
    </row>
    <row r="3" spans="1:5" ht="18.75" thickBot="1" x14ac:dyDescent="0.3">
      <c r="A3" s="1"/>
      <c r="B3" s="38"/>
      <c r="C3" s="10"/>
      <c r="D3" s="2"/>
      <c r="E3" s="5"/>
    </row>
    <row r="4" spans="1:5" ht="15" customHeight="1" x14ac:dyDescent="0.25">
      <c r="A4" s="132" t="s">
        <v>261</v>
      </c>
      <c r="B4" s="132" t="s">
        <v>71</v>
      </c>
      <c r="C4" s="132" t="s">
        <v>72</v>
      </c>
      <c r="D4" s="122" t="s">
        <v>24</v>
      </c>
      <c r="E4" s="122" t="s">
        <v>341</v>
      </c>
    </row>
    <row r="5" spans="1:5" ht="30.75" customHeight="1" thickBot="1" x14ac:dyDescent="0.3">
      <c r="A5" s="133"/>
      <c r="B5" s="133"/>
      <c r="C5" s="133"/>
      <c r="D5" s="123"/>
      <c r="E5" s="123"/>
    </row>
    <row r="6" spans="1:5" ht="23.25" x14ac:dyDescent="0.25">
      <c r="A6" s="134" t="s">
        <v>145</v>
      </c>
      <c r="B6" s="135"/>
      <c r="C6" s="135"/>
      <c r="D6" s="135"/>
      <c r="E6" s="136"/>
    </row>
    <row r="7" spans="1:5" ht="45" x14ac:dyDescent="0.25">
      <c r="A7" s="124" t="s">
        <v>246</v>
      </c>
      <c r="B7" s="126" t="s">
        <v>30</v>
      </c>
      <c r="C7" s="128"/>
      <c r="D7" s="130"/>
      <c r="E7" s="83" t="s">
        <v>359</v>
      </c>
    </row>
    <row r="8" spans="1:5" ht="18.75" customHeight="1" x14ac:dyDescent="0.25">
      <c r="A8" s="125"/>
      <c r="B8" s="127"/>
      <c r="C8" s="129"/>
      <c r="D8" s="131"/>
      <c r="E8" s="84" t="s">
        <v>418</v>
      </c>
    </row>
    <row r="9" spans="1:5" ht="42.75" x14ac:dyDescent="0.25">
      <c r="A9" s="19" t="s">
        <v>247</v>
      </c>
      <c r="B9" s="18" t="s">
        <v>56</v>
      </c>
      <c r="C9" s="15" t="s">
        <v>57</v>
      </c>
      <c r="D9" s="20"/>
      <c r="E9" s="12" t="s">
        <v>368</v>
      </c>
    </row>
    <row r="10" spans="1:5" ht="85.5" x14ac:dyDescent="0.25">
      <c r="A10" s="19" t="s">
        <v>248</v>
      </c>
      <c r="B10" s="18" t="s">
        <v>31</v>
      </c>
      <c r="C10" s="15" t="s">
        <v>262</v>
      </c>
      <c r="D10" s="20"/>
      <c r="E10" s="14" t="s">
        <v>419</v>
      </c>
    </row>
    <row r="11" spans="1:5" ht="242.25" x14ac:dyDescent="0.25">
      <c r="A11" s="19" t="s">
        <v>249</v>
      </c>
      <c r="B11" s="18" t="s">
        <v>263</v>
      </c>
      <c r="C11" s="15" t="s">
        <v>264</v>
      </c>
      <c r="D11" s="20"/>
      <c r="E11" s="52" t="s">
        <v>420</v>
      </c>
    </row>
    <row r="12" spans="1:5" ht="142.5" x14ac:dyDescent="0.25">
      <c r="A12" s="49" t="s">
        <v>250</v>
      </c>
      <c r="B12" s="18" t="s">
        <v>42</v>
      </c>
      <c r="C12" s="14" t="s">
        <v>343</v>
      </c>
      <c r="D12" s="20"/>
      <c r="E12" s="99"/>
    </row>
    <row r="13" spans="1:5" ht="42.75" x14ac:dyDescent="0.25">
      <c r="A13" s="49" t="s">
        <v>251</v>
      </c>
      <c r="B13" s="18" t="s">
        <v>265</v>
      </c>
      <c r="C13" s="15" t="s">
        <v>267</v>
      </c>
      <c r="D13" s="20"/>
      <c r="E13" s="14" t="s">
        <v>475</v>
      </c>
    </row>
    <row r="14" spans="1:5" ht="57" x14ac:dyDescent="0.25">
      <c r="A14" s="49" t="s">
        <v>252</v>
      </c>
      <c r="B14" s="18" t="s">
        <v>266</v>
      </c>
      <c r="C14" s="15"/>
      <c r="D14" s="20"/>
      <c r="E14" s="100" t="s">
        <v>366</v>
      </c>
    </row>
    <row r="15" spans="1:5" ht="36" x14ac:dyDescent="0.25">
      <c r="A15" s="49" t="s">
        <v>253</v>
      </c>
      <c r="B15" s="26" t="s">
        <v>32</v>
      </c>
      <c r="C15" s="15" t="s">
        <v>268</v>
      </c>
      <c r="D15" s="20" t="s">
        <v>0</v>
      </c>
      <c r="E15" s="102">
        <v>275</v>
      </c>
    </row>
    <row r="16" spans="1:5" ht="72" x14ac:dyDescent="0.25">
      <c r="A16" s="49" t="s">
        <v>254</v>
      </c>
      <c r="B16" s="18" t="s">
        <v>33</v>
      </c>
      <c r="C16" s="15" t="s">
        <v>269</v>
      </c>
      <c r="D16" s="20" t="s">
        <v>0</v>
      </c>
      <c r="E16" s="80">
        <v>85</v>
      </c>
    </row>
    <row r="17" spans="1:5" ht="54" x14ac:dyDescent="0.25">
      <c r="A17" s="49" t="s">
        <v>255</v>
      </c>
      <c r="B17" s="18" t="s">
        <v>270</v>
      </c>
      <c r="C17" s="15" t="s">
        <v>271</v>
      </c>
      <c r="D17" s="20" t="s">
        <v>2</v>
      </c>
      <c r="E17" s="79" t="s">
        <v>378</v>
      </c>
    </row>
    <row r="18" spans="1:5" ht="28.5" x14ac:dyDescent="0.25">
      <c r="A18" s="49" t="s">
        <v>256</v>
      </c>
      <c r="B18" s="26" t="s">
        <v>43</v>
      </c>
      <c r="C18" s="11" t="s">
        <v>101</v>
      </c>
      <c r="D18" s="20"/>
      <c r="E18" s="79" t="s">
        <v>421</v>
      </c>
    </row>
    <row r="19" spans="1:5" ht="18" x14ac:dyDescent="0.25">
      <c r="A19" s="49" t="s">
        <v>257</v>
      </c>
      <c r="B19" s="26" t="s">
        <v>34</v>
      </c>
      <c r="C19" s="11" t="s">
        <v>65</v>
      </c>
      <c r="D19" s="20"/>
      <c r="E19" s="79" t="s">
        <v>367</v>
      </c>
    </row>
    <row r="20" spans="1:5" ht="57" x14ac:dyDescent="0.25">
      <c r="A20" s="49" t="s">
        <v>258</v>
      </c>
      <c r="B20" s="27" t="s">
        <v>44</v>
      </c>
      <c r="C20" s="15" t="s">
        <v>272</v>
      </c>
      <c r="D20" s="20" t="s">
        <v>2</v>
      </c>
      <c r="E20" s="86" t="s">
        <v>28</v>
      </c>
    </row>
    <row r="21" spans="1:5" ht="54" x14ac:dyDescent="0.25">
      <c r="A21" s="49" t="s">
        <v>259</v>
      </c>
      <c r="B21" s="18" t="s">
        <v>35</v>
      </c>
      <c r="C21" s="15"/>
      <c r="D21" s="16" t="s">
        <v>23</v>
      </c>
      <c r="E21" s="80">
        <v>0</v>
      </c>
    </row>
    <row r="22" spans="1:5" ht="23.25" x14ac:dyDescent="0.25">
      <c r="A22" s="137" t="s">
        <v>144</v>
      </c>
      <c r="B22" s="138"/>
      <c r="C22" s="138"/>
      <c r="D22" s="138"/>
      <c r="E22" s="139"/>
    </row>
    <row r="23" spans="1:5" ht="36" x14ac:dyDescent="0.25">
      <c r="A23" s="19" t="s">
        <v>150</v>
      </c>
      <c r="B23" s="18" t="s">
        <v>96</v>
      </c>
      <c r="C23" s="15" t="s">
        <v>36</v>
      </c>
      <c r="D23" s="20" t="s">
        <v>107</v>
      </c>
      <c r="E23" s="79">
        <v>0</v>
      </c>
    </row>
    <row r="24" spans="1:5" ht="54" x14ac:dyDescent="0.25">
      <c r="A24" s="20" t="s">
        <v>151</v>
      </c>
      <c r="B24" s="18" t="s">
        <v>273</v>
      </c>
      <c r="C24" s="15"/>
      <c r="D24" s="20" t="s">
        <v>7</v>
      </c>
      <c r="E24" s="79" t="s">
        <v>376</v>
      </c>
    </row>
    <row r="25" spans="1:5" ht="54" x14ac:dyDescent="0.25">
      <c r="A25" s="19" t="s">
        <v>152</v>
      </c>
      <c r="B25" s="18" t="s">
        <v>274</v>
      </c>
      <c r="C25" s="15" t="s">
        <v>37</v>
      </c>
      <c r="D25" s="20" t="s">
        <v>8</v>
      </c>
      <c r="E25" s="79">
        <v>4.72</v>
      </c>
    </row>
    <row r="26" spans="1:5" ht="54" x14ac:dyDescent="0.25">
      <c r="A26" s="19" t="s">
        <v>153</v>
      </c>
      <c r="B26" s="27" t="s">
        <v>275</v>
      </c>
      <c r="C26" s="11" t="s">
        <v>97</v>
      </c>
      <c r="D26" s="20" t="s">
        <v>277</v>
      </c>
      <c r="E26" s="79">
        <v>0</v>
      </c>
    </row>
    <row r="27" spans="1:5" ht="36" x14ac:dyDescent="0.25">
      <c r="A27" s="19" t="s">
        <v>154</v>
      </c>
      <c r="B27" s="27" t="s">
        <v>276</v>
      </c>
      <c r="C27" s="11" t="s">
        <v>278</v>
      </c>
      <c r="D27" s="20" t="s">
        <v>99</v>
      </c>
      <c r="E27" s="79" t="s">
        <v>377</v>
      </c>
    </row>
    <row r="28" spans="1:5" ht="18" x14ac:dyDescent="0.25">
      <c r="A28" s="19" t="s">
        <v>155</v>
      </c>
      <c r="B28" s="27" t="s">
        <v>279</v>
      </c>
      <c r="C28" s="11" t="s">
        <v>66</v>
      </c>
      <c r="D28" s="20" t="s">
        <v>1</v>
      </c>
      <c r="E28" s="79" t="s">
        <v>28</v>
      </c>
    </row>
    <row r="29" spans="1:5" ht="36" x14ac:dyDescent="0.25">
      <c r="A29" s="19" t="s">
        <v>156</v>
      </c>
      <c r="B29" s="27" t="s">
        <v>280</v>
      </c>
      <c r="C29" s="11" t="s">
        <v>98</v>
      </c>
      <c r="D29" s="20" t="s">
        <v>1</v>
      </c>
      <c r="E29" s="79">
        <v>138.66999999999999</v>
      </c>
    </row>
    <row r="30" spans="1:5" ht="42.75" x14ac:dyDescent="0.25">
      <c r="A30" s="19" t="s">
        <v>157</v>
      </c>
      <c r="B30" s="18" t="s">
        <v>281</v>
      </c>
      <c r="C30" s="15" t="s">
        <v>282</v>
      </c>
      <c r="D30" s="16" t="s">
        <v>100</v>
      </c>
      <c r="E30" s="79" t="s">
        <v>373</v>
      </c>
    </row>
    <row r="31" spans="1:5" ht="54" x14ac:dyDescent="0.25">
      <c r="A31" s="19" t="s">
        <v>158</v>
      </c>
      <c r="B31" s="18" t="s">
        <v>67</v>
      </c>
      <c r="C31" s="11" t="s">
        <v>69</v>
      </c>
      <c r="D31" s="16" t="s">
        <v>1</v>
      </c>
      <c r="E31" s="79">
        <v>0</v>
      </c>
    </row>
    <row r="32" spans="1:5" ht="36" x14ac:dyDescent="0.25">
      <c r="A32" s="19" t="s">
        <v>159</v>
      </c>
      <c r="B32" s="18" t="s">
        <v>68</v>
      </c>
      <c r="C32" s="11" t="s">
        <v>286</v>
      </c>
      <c r="D32" s="20" t="s">
        <v>1</v>
      </c>
      <c r="E32" s="79"/>
    </row>
    <row r="33" spans="1:5" ht="57" x14ac:dyDescent="0.25">
      <c r="A33" s="19" t="s">
        <v>160</v>
      </c>
      <c r="B33" s="18" t="s">
        <v>283</v>
      </c>
      <c r="C33" s="14" t="s">
        <v>284</v>
      </c>
      <c r="D33" s="20" t="s">
        <v>58</v>
      </c>
      <c r="E33" s="79" t="s">
        <v>372</v>
      </c>
    </row>
    <row r="34" spans="1:5" ht="36" x14ac:dyDescent="0.25">
      <c r="A34" s="19" t="s">
        <v>161</v>
      </c>
      <c r="B34" s="27" t="s">
        <v>287</v>
      </c>
      <c r="C34" s="14" t="s">
        <v>260</v>
      </c>
      <c r="D34" s="20" t="s">
        <v>0</v>
      </c>
      <c r="E34" s="80" t="s">
        <v>28</v>
      </c>
    </row>
    <row r="35" spans="1:5" ht="36" x14ac:dyDescent="0.25">
      <c r="A35" s="19" t="s">
        <v>162</v>
      </c>
      <c r="B35" s="27" t="s">
        <v>288</v>
      </c>
      <c r="C35" s="14" t="s">
        <v>102</v>
      </c>
      <c r="D35" s="20" t="s">
        <v>0</v>
      </c>
      <c r="E35" s="80" t="s">
        <v>28</v>
      </c>
    </row>
    <row r="36" spans="1:5" ht="28.5" x14ac:dyDescent="0.25">
      <c r="A36" s="19" t="s">
        <v>163</v>
      </c>
      <c r="B36" s="18" t="s">
        <v>285</v>
      </c>
      <c r="C36" s="11" t="s">
        <v>104</v>
      </c>
      <c r="D36" s="20" t="s">
        <v>0</v>
      </c>
      <c r="E36" s="87"/>
    </row>
    <row r="37" spans="1:5" ht="57" x14ac:dyDescent="0.25">
      <c r="A37" s="19" t="s">
        <v>164</v>
      </c>
      <c r="B37" s="18" t="s">
        <v>103</v>
      </c>
      <c r="C37" s="15" t="s">
        <v>105</v>
      </c>
      <c r="D37" s="20" t="s">
        <v>0</v>
      </c>
      <c r="E37" s="75">
        <v>238</v>
      </c>
    </row>
    <row r="38" spans="1:5" ht="36" x14ac:dyDescent="0.25">
      <c r="A38" s="19" t="s">
        <v>165</v>
      </c>
      <c r="B38" s="26" t="s">
        <v>4</v>
      </c>
      <c r="C38" s="11"/>
      <c r="D38" s="19" t="s">
        <v>0</v>
      </c>
      <c r="E38" s="85">
        <v>95</v>
      </c>
    </row>
    <row r="39" spans="1:5" ht="18" x14ac:dyDescent="0.25">
      <c r="A39" s="19" t="s">
        <v>166</v>
      </c>
      <c r="B39" s="26" t="s">
        <v>5</v>
      </c>
      <c r="C39" s="11"/>
      <c r="D39" s="19" t="s">
        <v>0</v>
      </c>
      <c r="E39" s="79">
        <v>0</v>
      </c>
    </row>
    <row r="40" spans="1:5" ht="36" x14ac:dyDescent="0.25">
      <c r="A40" s="19" t="s">
        <v>167</v>
      </c>
      <c r="B40" s="29" t="s">
        <v>70</v>
      </c>
      <c r="C40" s="12"/>
      <c r="D40" s="22" t="s">
        <v>52</v>
      </c>
      <c r="E40" s="88" t="s">
        <v>28</v>
      </c>
    </row>
    <row r="41" spans="1:5" ht="36" x14ac:dyDescent="0.25">
      <c r="A41" s="19" t="s">
        <v>168</v>
      </c>
      <c r="B41" s="29" t="s">
        <v>344</v>
      </c>
      <c r="C41" s="11" t="s">
        <v>64</v>
      </c>
      <c r="D41" s="19" t="s">
        <v>3</v>
      </c>
      <c r="E41" s="88">
        <v>4297</v>
      </c>
    </row>
    <row r="42" spans="1:5" ht="18" x14ac:dyDescent="0.25">
      <c r="A42" s="19" t="s">
        <v>169</v>
      </c>
      <c r="B42" s="27" t="s">
        <v>106</v>
      </c>
      <c r="C42" s="13"/>
      <c r="D42" s="19" t="s">
        <v>3</v>
      </c>
      <c r="E42" s="79">
        <v>2369</v>
      </c>
    </row>
    <row r="43" spans="1:5" ht="54" x14ac:dyDescent="0.25">
      <c r="A43" s="19" t="s">
        <v>170</v>
      </c>
      <c r="B43" s="27" t="s">
        <v>289</v>
      </c>
      <c r="C43" s="32"/>
      <c r="D43" s="19" t="s">
        <v>7</v>
      </c>
      <c r="E43" s="88">
        <v>0</v>
      </c>
    </row>
    <row r="44" spans="1:5" ht="54" x14ac:dyDescent="0.25">
      <c r="A44" s="19" t="s">
        <v>171</v>
      </c>
      <c r="B44" s="18" t="s">
        <v>290</v>
      </c>
      <c r="C44" s="14" t="s">
        <v>109</v>
      </c>
      <c r="D44" s="23" t="s">
        <v>108</v>
      </c>
      <c r="E44" s="79" t="s">
        <v>422</v>
      </c>
    </row>
    <row r="45" spans="1:5" ht="72" x14ac:dyDescent="0.25">
      <c r="A45" s="19" t="s">
        <v>172</v>
      </c>
      <c r="B45" s="26" t="s">
        <v>45</v>
      </c>
      <c r="C45" s="17"/>
      <c r="D45" s="19"/>
      <c r="E45" s="56">
        <v>1</v>
      </c>
    </row>
    <row r="46" spans="1:5" ht="72" x14ac:dyDescent="0.25">
      <c r="A46" s="19" t="s">
        <v>173</v>
      </c>
      <c r="B46" s="26" t="s">
        <v>291</v>
      </c>
      <c r="C46" s="15" t="s">
        <v>292</v>
      </c>
      <c r="D46" s="19"/>
      <c r="E46" s="79" t="s">
        <v>28</v>
      </c>
    </row>
    <row r="47" spans="1:5" ht="54" x14ac:dyDescent="0.25">
      <c r="A47" s="19" t="s">
        <v>174</v>
      </c>
      <c r="B47" s="26" t="s">
        <v>26</v>
      </c>
      <c r="C47" s="11"/>
      <c r="D47" s="19" t="s">
        <v>1</v>
      </c>
      <c r="E47" s="80" t="s">
        <v>28</v>
      </c>
    </row>
    <row r="48" spans="1:5" ht="72" x14ac:dyDescent="0.25">
      <c r="A48" s="19" t="s">
        <v>175</v>
      </c>
      <c r="B48" s="26" t="s">
        <v>27</v>
      </c>
      <c r="C48" s="9"/>
      <c r="D48" s="20" t="s">
        <v>1</v>
      </c>
      <c r="E48" s="80" t="s">
        <v>28</v>
      </c>
    </row>
    <row r="49" spans="1:5" ht="42.75" x14ac:dyDescent="0.25">
      <c r="A49" s="19" t="s">
        <v>176</v>
      </c>
      <c r="B49" s="26" t="s">
        <v>6</v>
      </c>
      <c r="C49" s="15" t="s">
        <v>110</v>
      </c>
      <c r="D49" s="20" t="s">
        <v>7</v>
      </c>
      <c r="E49" s="80" t="s">
        <v>28</v>
      </c>
    </row>
    <row r="50" spans="1:5" ht="108" x14ac:dyDescent="0.25">
      <c r="A50" s="19" t="s">
        <v>177</v>
      </c>
      <c r="B50" s="18" t="s">
        <v>293</v>
      </c>
      <c r="C50" s="15" t="s">
        <v>294</v>
      </c>
      <c r="D50" s="19" t="s">
        <v>7</v>
      </c>
      <c r="E50" s="80" t="s">
        <v>28</v>
      </c>
    </row>
    <row r="51" spans="1:5" ht="23.25" x14ac:dyDescent="0.25">
      <c r="A51" s="137" t="s">
        <v>143</v>
      </c>
      <c r="B51" s="138"/>
      <c r="C51" s="138"/>
      <c r="D51" s="138"/>
      <c r="E51" s="139"/>
    </row>
    <row r="52" spans="1:5" ht="57" x14ac:dyDescent="0.25">
      <c r="A52" s="19" t="s">
        <v>305</v>
      </c>
      <c r="B52" s="26" t="s">
        <v>295</v>
      </c>
      <c r="C52" s="15" t="s">
        <v>296</v>
      </c>
      <c r="D52" s="16" t="s">
        <v>111</v>
      </c>
      <c r="E52" s="75" t="s">
        <v>423</v>
      </c>
    </row>
    <row r="53" spans="1:5" ht="57" x14ac:dyDescent="0.25">
      <c r="A53" s="19" t="s">
        <v>178</v>
      </c>
      <c r="B53" s="26" t="s">
        <v>75</v>
      </c>
      <c r="C53" s="15" t="s">
        <v>297</v>
      </c>
      <c r="D53" s="16" t="s">
        <v>112</v>
      </c>
      <c r="E53" s="91" t="s">
        <v>424</v>
      </c>
    </row>
    <row r="54" spans="1:5" ht="90" x14ac:dyDescent="0.25">
      <c r="A54" s="19" t="s">
        <v>179</v>
      </c>
      <c r="B54" s="26" t="s">
        <v>73</v>
      </c>
      <c r="C54" s="15" t="s">
        <v>298</v>
      </c>
      <c r="D54" s="20"/>
      <c r="E54" s="80"/>
    </row>
    <row r="55" spans="1:5" ht="57" x14ac:dyDescent="0.25">
      <c r="A55" s="19" t="s">
        <v>180</v>
      </c>
      <c r="B55" s="29" t="s">
        <v>74</v>
      </c>
      <c r="C55" s="11" t="s">
        <v>299</v>
      </c>
      <c r="D55" s="9"/>
      <c r="E55" s="80"/>
    </row>
    <row r="56" spans="1:5" ht="54" x14ac:dyDescent="0.25">
      <c r="A56" s="19" t="s">
        <v>181</v>
      </c>
      <c r="B56" s="29" t="s">
        <v>300</v>
      </c>
      <c r="C56" s="15" t="s">
        <v>301</v>
      </c>
      <c r="D56" s="22" t="s">
        <v>2</v>
      </c>
      <c r="E56" s="90">
        <v>1</v>
      </c>
    </row>
    <row r="57" spans="1:5" ht="72" x14ac:dyDescent="0.25">
      <c r="A57" s="19" t="s">
        <v>182</v>
      </c>
      <c r="B57" s="29" t="s">
        <v>303</v>
      </c>
      <c r="C57" s="15" t="s">
        <v>302</v>
      </c>
      <c r="D57" s="19" t="s">
        <v>113</v>
      </c>
      <c r="E57" s="75" t="s">
        <v>363</v>
      </c>
    </row>
    <row r="58" spans="1:5" ht="23.25" x14ac:dyDescent="0.25">
      <c r="A58" s="137" t="s">
        <v>142</v>
      </c>
      <c r="B58" s="138"/>
      <c r="C58" s="138"/>
      <c r="D58" s="138"/>
      <c r="E58" s="139"/>
    </row>
    <row r="59" spans="1:5" ht="54" x14ac:dyDescent="0.25">
      <c r="A59" s="19" t="s">
        <v>183</v>
      </c>
      <c r="B59" s="29" t="s">
        <v>304</v>
      </c>
      <c r="C59" s="11" t="s">
        <v>76</v>
      </c>
      <c r="D59" s="19" t="s">
        <v>0</v>
      </c>
      <c r="E59" s="80"/>
    </row>
    <row r="60" spans="1:5" ht="105" x14ac:dyDescent="0.25">
      <c r="A60" s="19">
        <v>50</v>
      </c>
      <c r="B60" s="27" t="s">
        <v>306</v>
      </c>
      <c r="C60" s="39" t="s">
        <v>115</v>
      </c>
      <c r="D60" s="19" t="s">
        <v>114</v>
      </c>
      <c r="E60" s="91" t="s">
        <v>425</v>
      </c>
    </row>
    <row r="61" spans="1:5" ht="54" x14ac:dyDescent="0.25">
      <c r="A61" s="19" t="s">
        <v>184</v>
      </c>
      <c r="B61" s="26" t="s">
        <v>345</v>
      </c>
      <c r="C61" s="15" t="s">
        <v>307</v>
      </c>
      <c r="D61" s="19" t="s">
        <v>116</v>
      </c>
      <c r="E61" s="14"/>
    </row>
    <row r="62" spans="1:5" ht="54" x14ac:dyDescent="0.25">
      <c r="A62" s="19" t="s">
        <v>185</v>
      </c>
      <c r="B62" s="27" t="s">
        <v>346</v>
      </c>
      <c r="C62" s="15" t="s">
        <v>308</v>
      </c>
      <c r="D62" s="19" t="s">
        <v>116</v>
      </c>
      <c r="E62" s="14"/>
    </row>
    <row r="63" spans="1:5" ht="54" x14ac:dyDescent="0.25">
      <c r="A63" s="19" t="s">
        <v>186</v>
      </c>
      <c r="B63" s="45" t="s">
        <v>347</v>
      </c>
      <c r="C63" s="11" t="s">
        <v>309</v>
      </c>
      <c r="D63" s="33" t="s">
        <v>52</v>
      </c>
      <c r="E63" s="14"/>
    </row>
    <row r="64" spans="1:5" ht="114" x14ac:dyDescent="0.25">
      <c r="A64" s="19" t="s">
        <v>187</v>
      </c>
      <c r="B64" s="18" t="s">
        <v>117</v>
      </c>
      <c r="C64" s="15" t="s">
        <v>311</v>
      </c>
      <c r="D64" s="16" t="s">
        <v>118</v>
      </c>
      <c r="E64" s="14" t="s">
        <v>426</v>
      </c>
    </row>
    <row r="65" spans="1:5" ht="57" x14ac:dyDescent="0.25">
      <c r="A65" s="19" t="s">
        <v>188</v>
      </c>
      <c r="B65" s="27" t="s">
        <v>121</v>
      </c>
      <c r="C65" s="41" t="s">
        <v>310</v>
      </c>
      <c r="D65" s="16" t="s">
        <v>118</v>
      </c>
      <c r="E65" s="91" t="s">
        <v>427</v>
      </c>
    </row>
    <row r="66" spans="1:5" ht="57" x14ac:dyDescent="0.25">
      <c r="A66" s="19" t="s">
        <v>189</v>
      </c>
      <c r="B66" s="18" t="s">
        <v>122</v>
      </c>
      <c r="C66" s="40" t="s">
        <v>310</v>
      </c>
      <c r="D66" s="16" t="s">
        <v>118</v>
      </c>
      <c r="E66" s="14"/>
    </row>
    <row r="67" spans="1:5" ht="54" x14ac:dyDescent="0.25">
      <c r="A67" s="19" t="s">
        <v>190</v>
      </c>
      <c r="B67" s="26" t="s">
        <v>348</v>
      </c>
      <c r="C67" s="14" t="s">
        <v>312</v>
      </c>
      <c r="D67" s="16" t="s">
        <v>340</v>
      </c>
      <c r="E67" s="14" t="s">
        <v>28</v>
      </c>
    </row>
    <row r="68" spans="1:5" ht="36" x14ac:dyDescent="0.25">
      <c r="A68" s="19" t="s">
        <v>191</v>
      </c>
      <c r="B68" s="27" t="s">
        <v>119</v>
      </c>
      <c r="C68" s="41" t="s">
        <v>313</v>
      </c>
      <c r="D68" s="16" t="s">
        <v>340</v>
      </c>
      <c r="E68" s="14" t="s">
        <v>28</v>
      </c>
    </row>
    <row r="69" spans="1:5" ht="54" x14ac:dyDescent="0.25">
      <c r="A69" s="19" t="s">
        <v>192</v>
      </c>
      <c r="B69" s="18" t="s">
        <v>120</v>
      </c>
      <c r="C69" s="40" t="s">
        <v>313</v>
      </c>
      <c r="D69" s="16" t="s">
        <v>340</v>
      </c>
      <c r="E69" s="14" t="s">
        <v>28</v>
      </c>
    </row>
    <row r="70" spans="1:5" ht="45" x14ac:dyDescent="0.25">
      <c r="A70" s="19">
        <v>60</v>
      </c>
      <c r="B70" s="27" t="s">
        <v>314</v>
      </c>
      <c r="C70" s="39" t="s">
        <v>315</v>
      </c>
      <c r="D70" s="12" t="s">
        <v>94</v>
      </c>
      <c r="E70" s="14" t="s">
        <v>28</v>
      </c>
    </row>
    <row r="71" spans="1:5" ht="36" x14ac:dyDescent="0.25">
      <c r="A71" s="19">
        <v>61</v>
      </c>
      <c r="B71" s="29" t="s">
        <v>349</v>
      </c>
      <c r="C71" s="39" t="s">
        <v>316</v>
      </c>
      <c r="D71" s="21" t="s">
        <v>93</v>
      </c>
      <c r="E71" s="14" t="s">
        <v>28</v>
      </c>
    </row>
    <row r="72" spans="1:5" ht="60" x14ac:dyDescent="0.25">
      <c r="A72" s="19" t="s">
        <v>193</v>
      </c>
      <c r="B72" s="18" t="s">
        <v>317</v>
      </c>
      <c r="C72" s="35" t="s">
        <v>318</v>
      </c>
      <c r="D72" s="20"/>
      <c r="E72" s="14" t="s">
        <v>28</v>
      </c>
    </row>
    <row r="73" spans="1:5" ht="60" x14ac:dyDescent="0.25">
      <c r="A73" s="19" t="s">
        <v>194</v>
      </c>
      <c r="B73" s="27" t="s">
        <v>350</v>
      </c>
      <c r="C73" s="39" t="s">
        <v>319</v>
      </c>
      <c r="D73" s="21"/>
      <c r="E73" s="14" t="s">
        <v>28</v>
      </c>
    </row>
    <row r="74" spans="1:5" ht="105" x14ac:dyDescent="0.25">
      <c r="A74" s="19" t="s">
        <v>195</v>
      </c>
      <c r="B74" s="18" t="s">
        <v>351</v>
      </c>
      <c r="C74" s="42" t="s">
        <v>320</v>
      </c>
      <c r="D74" s="20" t="s">
        <v>95</v>
      </c>
      <c r="E74" s="14" t="s">
        <v>28</v>
      </c>
    </row>
    <row r="75" spans="1:5" ht="54" x14ac:dyDescent="0.25">
      <c r="A75" s="19" t="s">
        <v>196</v>
      </c>
      <c r="B75" s="18" t="s">
        <v>352</v>
      </c>
      <c r="C75" s="18" t="s">
        <v>342</v>
      </c>
      <c r="D75" s="20" t="s">
        <v>2</v>
      </c>
      <c r="E75" s="14" t="s">
        <v>28</v>
      </c>
    </row>
    <row r="76" spans="1:5" ht="72" x14ac:dyDescent="0.25">
      <c r="A76" s="19" t="s">
        <v>197</v>
      </c>
      <c r="B76" s="26" t="s">
        <v>353</v>
      </c>
      <c r="C76" s="35" t="s">
        <v>321</v>
      </c>
      <c r="D76" s="34" t="s">
        <v>2</v>
      </c>
      <c r="E76" s="14" t="s">
        <v>28</v>
      </c>
    </row>
    <row r="77" spans="1:5" ht="54" x14ac:dyDescent="0.25">
      <c r="A77" s="19" t="s">
        <v>198</v>
      </c>
      <c r="B77" s="26" t="s">
        <v>92</v>
      </c>
      <c r="C77" s="35" t="s">
        <v>322</v>
      </c>
      <c r="D77" s="34" t="s">
        <v>2</v>
      </c>
      <c r="E77" s="14" t="s">
        <v>28</v>
      </c>
    </row>
    <row r="78" spans="1:5" ht="72" x14ac:dyDescent="0.25">
      <c r="A78" s="19" t="s">
        <v>199</v>
      </c>
      <c r="B78" s="26" t="s">
        <v>355</v>
      </c>
      <c r="C78" s="35"/>
      <c r="D78" s="28" t="s">
        <v>354</v>
      </c>
      <c r="E78" s="14" t="s">
        <v>28</v>
      </c>
    </row>
    <row r="79" spans="1:5" ht="23.25" x14ac:dyDescent="0.25">
      <c r="A79" s="137" t="s">
        <v>124</v>
      </c>
      <c r="B79" s="138"/>
      <c r="C79" s="138"/>
      <c r="D79" s="138"/>
      <c r="E79" s="139"/>
    </row>
    <row r="80" spans="1:5" ht="72" x14ac:dyDescent="0.25">
      <c r="A80" s="19" t="s">
        <v>200</v>
      </c>
      <c r="B80" s="18" t="s">
        <v>125</v>
      </c>
      <c r="C80" s="43" t="s">
        <v>147</v>
      </c>
      <c r="D80" s="24" t="s">
        <v>52</v>
      </c>
      <c r="E80" s="92"/>
    </row>
    <row r="81" spans="1:5" ht="54" x14ac:dyDescent="0.25">
      <c r="A81" s="19" t="s">
        <v>201</v>
      </c>
      <c r="B81" s="27" t="s">
        <v>149</v>
      </c>
      <c r="C81" s="15" t="s">
        <v>123</v>
      </c>
      <c r="D81" s="24" t="s">
        <v>52</v>
      </c>
      <c r="E81" s="92"/>
    </row>
    <row r="82" spans="1:5" ht="114" x14ac:dyDescent="0.25">
      <c r="A82" s="19" t="s">
        <v>202</v>
      </c>
      <c r="B82" s="26" t="s">
        <v>148</v>
      </c>
      <c r="C82" s="15" t="s">
        <v>323</v>
      </c>
      <c r="D82" s="19" t="s">
        <v>2</v>
      </c>
      <c r="E82" s="14"/>
    </row>
    <row r="83" spans="1:5" ht="36" x14ac:dyDescent="0.25">
      <c r="A83" s="19" t="s">
        <v>203</v>
      </c>
      <c r="B83" s="29" t="s">
        <v>77</v>
      </c>
      <c r="C83" s="15" t="s">
        <v>147</v>
      </c>
      <c r="D83" s="24" t="s">
        <v>52</v>
      </c>
      <c r="E83" s="14" t="s">
        <v>384</v>
      </c>
    </row>
    <row r="84" spans="1:5" ht="72" x14ac:dyDescent="0.25">
      <c r="A84" s="19" t="s">
        <v>204</v>
      </c>
      <c r="B84" s="26" t="s">
        <v>25</v>
      </c>
      <c r="C84" s="36"/>
      <c r="D84" s="19" t="s">
        <v>47</v>
      </c>
      <c r="E84" s="93" t="s">
        <v>379</v>
      </c>
    </row>
    <row r="85" spans="1:5" ht="72" x14ac:dyDescent="0.25">
      <c r="A85" s="19" t="s">
        <v>205</v>
      </c>
      <c r="B85" s="27" t="s">
        <v>126</v>
      </c>
      <c r="C85" s="30" t="s">
        <v>147</v>
      </c>
      <c r="D85" s="24" t="s">
        <v>52</v>
      </c>
      <c r="E85" s="92">
        <v>499716</v>
      </c>
    </row>
    <row r="86" spans="1:5" ht="54" x14ac:dyDescent="0.25">
      <c r="A86" s="19" t="s">
        <v>206</v>
      </c>
      <c r="B86" s="29" t="s">
        <v>127</v>
      </c>
      <c r="C86" s="15" t="s">
        <v>324</v>
      </c>
      <c r="D86" s="19" t="s">
        <v>2</v>
      </c>
      <c r="E86" s="14" t="s">
        <v>383</v>
      </c>
    </row>
    <row r="87" spans="1:5" ht="36" x14ac:dyDescent="0.25">
      <c r="A87" s="19" t="s">
        <v>207</v>
      </c>
      <c r="B87" s="29" t="s">
        <v>78</v>
      </c>
      <c r="C87" s="14" t="s">
        <v>147</v>
      </c>
      <c r="D87" s="24" t="s">
        <v>52</v>
      </c>
      <c r="E87" s="92">
        <v>150795</v>
      </c>
    </row>
    <row r="88" spans="1:5" ht="36" x14ac:dyDescent="0.25">
      <c r="A88" s="19" t="s">
        <v>208</v>
      </c>
      <c r="B88" s="26" t="s">
        <v>10</v>
      </c>
      <c r="C88" s="14" t="s">
        <v>147</v>
      </c>
      <c r="D88" s="20" t="s">
        <v>2</v>
      </c>
      <c r="E88" s="80">
        <v>5.33</v>
      </c>
    </row>
    <row r="89" spans="1:5" ht="36" x14ac:dyDescent="0.25">
      <c r="A89" s="19" t="s">
        <v>209</v>
      </c>
      <c r="B89" s="26" t="s">
        <v>11</v>
      </c>
      <c r="C89" s="14" t="s">
        <v>147</v>
      </c>
      <c r="D89" s="20" t="s">
        <v>12</v>
      </c>
      <c r="E89" s="80">
        <v>1.1499999999999999</v>
      </c>
    </row>
    <row r="90" spans="1:5" ht="18" x14ac:dyDescent="0.25">
      <c r="A90" s="37"/>
      <c r="B90" s="140"/>
      <c r="C90" s="141"/>
      <c r="D90" s="141"/>
      <c r="E90" s="142"/>
    </row>
    <row r="91" spans="1:5" ht="57" x14ac:dyDescent="0.25">
      <c r="A91" s="19" t="s">
        <v>210</v>
      </c>
      <c r="B91" s="26" t="s">
        <v>40</v>
      </c>
      <c r="C91" s="11" t="s">
        <v>325</v>
      </c>
      <c r="D91" s="24" t="s">
        <v>52</v>
      </c>
      <c r="E91" s="111">
        <v>1360000</v>
      </c>
    </row>
    <row r="92" spans="1:5" ht="54" x14ac:dyDescent="0.25">
      <c r="A92" s="19" t="s">
        <v>211</v>
      </c>
      <c r="B92" s="26" t="s">
        <v>79</v>
      </c>
      <c r="C92" s="9"/>
      <c r="D92" s="19"/>
      <c r="E92" s="80" t="s">
        <v>385</v>
      </c>
    </row>
    <row r="93" spans="1:5" ht="54" x14ac:dyDescent="0.25">
      <c r="A93" s="19" t="s">
        <v>212</v>
      </c>
      <c r="B93" s="26" t="s">
        <v>128</v>
      </c>
      <c r="C93" s="15" t="s">
        <v>80</v>
      </c>
      <c r="D93" s="24" t="s">
        <v>52</v>
      </c>
      <c r="E93" s="112" t="s">
        <v>484</v>
      </c>
    </row>
    <row r="94" spans="1:5" ht="54" x14ac:dyDescent="0.25">
      <c r="A94" s="19" t="s">
        <v>213</v>
      </c>
      <c r="B94" s="26" t="s">
        <v>81</v>
      </c>
      <c r="C94" s="15" t="s">
        <v>82</v>
      </c>
      <c r="D94" s="24" t="s">
        <v>52</v>
      </c>
      <c r="E94" s="113">
        <v>30000</v>
      </c>
    </row>
    <row r="95" spans="1:5" ht="54" x14ac:dyDescent="0.25">
      <c r="A95" s="19" t="s">
        <v>214</v>
      </c>
      <c r="B95" s="26" t="s">
        <v>326</v>
      </c>
      <c r="C95" s="15" t="s">
        <v>129</v>
      </c>
      <c r="D95" s="24" t="s">
        <v>52</v>
      </c>
      <c r="E95" s="92">
        <v>1137426</v>
      </c>
    </row>
    <row r="96" spans="1:5" ht="72" x14ac:dyDescent="0.25">
      <c r="A96" s="19" t="s">
        <v>215</v>
      </c>
      <c r="B96" s="26" t="s">
        <v>327</v>
      </c>
      <c r="C96" s="15" t="s">
        <v>130</v>
      </c>
      <c r="D96" s="24" t="s">
        <v>52</v>
      </c>
      <c r="E96" s="94"/>
    </row>
    <row r="97" spans="1:5" ht="72" x14ac:dyDescent="0.25">
      <c r="A97" s="19" t="s">
        <v>216</v>
      </c>
      <c r="B97" s="26" t="s">
        <v>83</v>
      </c>
      <c r="C97" s="9"/>
      <c r="D97" s="24" t="s">
        <v>52</v>
      </c>
      <c r="E97" s="92">
        <f>1090065.51*1.2</f>
        <v>1308078.612</v>
      </c>
    </row>
    <row r="98" spans="1:5" ht="90" x14ac:dyDescent="0.25">
      <c r="A98" s="19" t="s">
        <v>217</v>
      </c>
      <c r="B98" s="26" t="s">
        <v>38</v>
      </c>
      <c r="C98" s="15" t="s">
        <v>328</v>
      </c>
      <c r="D98" s="24" t="s">
        <v>52</v>
      </c>
      <c r="E98" s="120">
        <f>13484.27*1.2</f>
        <v>16181.124</v>
      </c>
    </row>
    <row r="99" spans="1:5" ht="36" x14ac:dyDescent="0.25">
      <c r="A99" s="19" t="s">
        <v>218</v>
      </c>
      <c r="B99" s="26" t="s">
        <v>9</v>
      </c>
      <c r="C99" s="11"/>
      <c r="D99" s="24" t="s">
        <v>52</v>
      </c>
      <c r="E99" s="95" t="s">
        <v>28</v>
      </c>
    </row>
    <row r="100" spans="1:5" ht="36" x14ac:dyDescent="0.25">
      <c r="A100" s="19" t="s">
        <v>219</v>
      </c>
      <c r="B100" s="26" t="s">
        <v>329</v>
      </c>
      <c r="C100" s="15" t="s">
        <v>131</v>
      </c>
      <c r="D100" s="24" t="s">
        <v>52</v>
      </c>
      <c r="E100" s="95" t="s">
        <v>28</v>
      </c>
    </row>
    <row r="101" spans="1:5" ht="23.25" x14ac:dyDescent="0.25">
      <c r="A101" s="137" t="s">
        <v>146</v>
      </c>
      <c r="B101" s="138"/>
      <c r="C101" s="138"/>
      <c r="D101" s="138"/>
      <c r="E101" s="139"/>
    </row>
    <row r="102" spans="1:5" ht="54" x14ac:dyDescent="0.25">
      <c r="A102" s="19" t="s">
        <v>220</v>
      </c>
      <c r="B102" s="26" t="s">
        <v>41</v>
      </c>
      <c r="C102" s="12" t="s">
        <v>330</v>
      </c>
      <c r="D102" s="19"/>
      <c r="E102" s="67" t="s">
        <v>28</v>
      </c>
    </row>
    <row r="103" spans="1:5" ht="18" x14ac:dyDescent="0.25">
      <c r="A103" s="19" t="s">
        <v>221</v>
      </c>
      <c r="B103" s="18" t="s">
        <v>48</v>
      </c>
      <c r="C103" s="14" t="s">
        <v>46</v>
      </c>
      <c r="D103" s="19"/>
      <c r="E103" s="80" t="s">
        <v>28</v>
      </c>
    </row>
    <row r="104" spans="1:5" ht="36" x14ac:dyDescent="0.25">
      <c r="A104" s="19" t="s">
        <v>222</v>
      </c>
      <c r="B104" s="18" t="s">
        <v>133</v>
      </c>
      <c r="C104" s="8"/>
      <c r="D104" s="19" t="s">
        <v>54</v>
      </c>
      <c r="E104" s="96" t="s">
        <v>28</v>
      </c>
    </row>
    <row r="105" spans="1:5" ht="42.75" x14ac:dyDescent="0.25">
      <c r="A105" s="19" t="s">
        <v>223</v>
      </c>
      <c r="B105" s="18" t="s">
        <v>134</v>
      </c>
      <c r="C105" s="14" t="s">
        <v>132</v>
      </c>
      <c r="D105" s="19" t="s">
        <v>16</v>
      </c>
      <c r="E105" s="80" t="s">
        <v>28</v>
      </c>
    </row>
    <row r="106" spans="1:5" ht="36" x14ac:dyDescent="0.25">
      <c r="A106" s="19" t="s">
        <v>224</v>
      </c>
      <c r="B106" s="26" t="s">
        <v>49</v>
      </c>
      <c r="C106" s="14" t="s">
        <v>50</v>
      </c>
      <c r="D106" s="19"/>
      <c r="E106" s="80" t="s">
        <v>28</v>
      </c>
    </row>
    <row r="107" spans="1:5" ht="54" x14ac:dyDescent="0.25">
      <c r="A107" s="19" t="s">
        <v>225</v>
      </c>
      <c r="B107" s="26" t="s">
        <v>135</v>
      </c>
      <c r="C107" s="14"/>
      <c r="D107" s="19"/>
      <c r="E107" s="97" t="s">
        <v>28</v>
      </c>
    </row>
    <row r="108" spans="1:5" ht="72" x14ac:dyDescent="0.25">
      <c r="A108" s="19" t="s">
        <v>226</v>
      </c>
      <c r="B108" s="26" t="s">
        <v>331</v>
      </c>
      <c r="C108" s="14" t="s">
        <v>51</v>
      </c>
      <c r="D108" s="19" t="s">
        <v>52</v>
      </c>
      <c r="E108" s="14" t="s">
        <v>28</v>
      </c>
    </row>
    <row r="109" spans="1:5" ht="72" x14ac:dyDescent="0.25">
      <c r="A109" s="19" t="s">
        <v>227</v>
      </c>
      <c r="B109" s="26" t="s">
        <v>53</v>
      </c>
      <c r="C109" s="12" t="s">
        <v>136</v>
      </c>
      <c r="D109" s="19"/>
      <c r="E109" s="14" t="s">
        <v>28</v>
      </c>
    </row>
    <row r="110" spans="1:5" ht="108" x14ac:dyDescent="0.25">
      <c r="A110" s="19" t="s">
        <v>228</v>
      </c>
      <c r="B110" s="26" t="s">
        <v>39</v>
      </c>
      <c r="C110" s="14"/>
      <c r="D110" s="19" t="s">
        <v>16</v>
      </c>
      <c r="E110" s="14" t="s">
        <v>28</v>
      </c>
    </row>
    <row r="111" spans="1:5" ht="90" x14ac:dyDescent="0.25">
      <c r="A111" s="19" t="s">
        <v>229</v>
      </c>
      <c r="B111" s="26" t="s">
        <v>60</v>
      </c>
      <c r="C111" s="14"/>
      <c r="D111" s="19" t="s">
        <v>16</v>
      </c>
      <c r="E111" s="80" t="s">
        <v>28</v>
      </c>
    </row>
    <row r="112" spans="1:5" ht="54" x14ac:dyDescent="0.25">
      <c r="A112" s="19" t="s">
        <v>230</v>
      </c>
      <c r="B112" s="26" t="s">
        <v>59</v>
      </c>
      <c r="C112" s="13"/>
      <c r="D112" s="19" t="s">
        <v>16</v>
      </c>
      <c r="E112" s="80" t="s">
        <v>28</v>
      </c>
    </row>
    <row r="113" spans="1:5" ht="18" x14ac:dyDescent="0.25">
      <c r="A113" s="19" t="s">
        <v>231</v>
      </c>
      <c r="B113" s="26" t="s">
        <v>55</v>
      </c>
      <c r="C113" s="14"/>
      <c r="D113" s="19" t="s">
        <v>54</v>
      </c>
      <c r="E113" s="96" t="s">
        <v>28</v>
      </c>
    </row>
    <row r="114" spans="1:5" ht="90" x14ac:dyDescent="0.25">
      <c r="A114" s="19" t="s">
        <v>232</v>
      </c>
      <c r="B114" s="29" t="s">
        <v>137</v>
      </c>
      <c r="C114" s="13"/>
      <c r="D114" s="19" t="s">
        <v>54</v>
      </c>
      <c r="E114" s="70" t="s">
        <v>28</v>
      </c>
    </row>
    <row r="115" spans="1:5" ht="23.25" x14ac:dyDescent="0.25">
      <c r="A115" s="137" t="s">
        <v>141</v>
      </c>
      <c r="B115" s="138"/>
      <c r="C115" s="138"/>
      <c r="D115" s="138"/>
      <c r="E115" s="139"/>
    </row>
    <row r="116" spans="1:5" ht="36" x14ac:dyDescent="0.25">
      <c r="A116" s="19" t="s">
        <v>332</v>
      </c>
      <c r="B116" s="29" t="s">
        <v>85</v>
      </c>
      <c r="C116" s="14" t="s">
        <v>138</v>
      </c>
      <c r="D116" s="25"/>
      <c r="E116" s="74" t="s">
        <v>374</v>
      </c>
    </row>
    <row r="117" spans="1:5" ht="54" x14ac:dyDescent="0.25">
      <c r="A117" s="19" t="s">
        <v>333</v>
      </c>
      <c r="B117" s="26" t="s">
        <v>84</v>
      </c>
      <c r="C117" s="9"/>
      <c r="D117" s="19" t="s">
        <v>13</v>
      </c>
      <c r="E117" s="75" t="s">
        <v>478</v>
      </c>
    </row>
    <row r="118" spans="1:5" ht="71.25" x14ac:dyDescent="0.25">
      <c r="A118" s="19" t="s">
        <v>233</v>
      </c>
      <c r="B118" s="26" t="s">
        <v>86</v>
      </c>
      <c r="C118" s="14" t="s">
        <v>334</v>
      </c>
      <c r="D118" s="19" t="s">
        <v>2</v>
      </c>
      <c r="E118" s="76" t="s">
        <v>428</v>
      </c>
    </row>
    <row r="119" spans="1:5" ht="85.5" x14ac:dyDescent="0.25">
      <c r="A119" s="19" t="s">
        <v>234</v>
      </c>
      <c r="B119" s="26" t="s">
        <v>87</v>
      </c>
      <c r="C119" s="15" t="s">
        <v>335</v>
      </c>
      <c r="D119" s="19" t="s">
        <v>88</v>
      </c>
      <c r="E119" s="76" t="s">
        <v>428</v>
      </c>
    </row>
    <row r="120" spans="1:5" ht="72" x14ac:dyDescent="0.25">
      <c r="A120" s="19" t="s">
        <v>235</v>
      </c>
      <c r="B120" s="26" t="s">
        <v>139</v>
      </c>
      <c r="C120" s="15" t="s">
        <v>61</v>
      </c>
      <c r="D120" s="20" t="s">
        <v>14</v>
      </c>
      <c r="E120" s="77" t="s">
        <v>477</v>
      </c>
    </row>
    <row r="121" spans="1:5" ht="54" x14ac:dyDescent="0.25">
      <c r="A121" s="19" t="s">
        <v>236</v>
      </c>
      <c r="B121" s="26" t="s">
        <v>89</v>
      </c>
      <c r="C121" s="15" t="s">
        <v>62</v>
      </c>
      <c r="D121" s="20" t="s">
        <v>14</v>
      </c>
      <c r="E121" s="121" t="s">
        <v>488</v>
      </c>
    </row>
    <row r="122" spans="1:5" ht="23.25" x14ac:dyDescent="0.25">
      <c r="A122" s="137" t="s">
        <v>140</v>
      </c>
      <c r="B122" s="138"/>
      <c r="C122" s="138"/>
      <c r="D122" s="138"/>
      <c r="E122" s="139"/>
    </row>
    <row r="123" spans="1:5" ht="18" x14ac:dyDescent="0.25">
      <c r="A123" s="19" t="s">
        <v>237</v>
      </c>
      <c r="B123" s="26" t="s">
        <v>15</v>
      </c>
      <c r="C123" s="14" t="s">
        <v>63</v>
      </c>
      <c r="D123" s="19"/>
      <c r="E123" s="75" t="s">
        <v>364</v>
      </c>
    </row>
    <row r="124" spans="1:5" ht="42.75" x14ac:dyDescent="0.25">
      <c r="A124" s="19" t="s">
        <v>238</v>
      </c>
      <c r="B124" s="29" t="s">
        <v>17</v>
      </c>
      <c r="C124" s="15" t="s">
        <v>336</v>
      </c>
      <c r="D124" s="20"/>
      <c r="E124" s="75" t="s">
        <v>364</v>
      </c>
    </row>
    <row r="125" spans="1:5" ht="57" x14ac:dyDescent="0.25">
      <c r="A125" s="19" t="s">
        <v>239</v>
      </c>
      <c r="B125" s="29" t="s">
        <v>90</v>
      </c>
      <c r="C125" s="15" t="s">
        <v>337</v>
      </c>
      <c r="D125" s="20"/>
      <c r="E125" s="80"/>
    </row>
    <row r="126" spans="1:5" ht="42.75" x14ac:dyDescent="0.25">
      <c r="A126" s="19" t="s">
        <v>240</v>
      </c>
      <c r="B126" s="29" t="s">
        <v>91</v>
      </c>
      <c r="C126" s="15" t="s">
        <v>338</v>
      </c>
      <c r="D126" s="20"/>
      <c r="E126" s="80"/>
    </row>
    <row r="127" spans="1:5" ht="72" x14ac:dyDescent="0.25">
      <c r="A127" s="19" t="s">
        <v>241</v>
      </c>
      <c r="B127" s="29" t="s">
        <v>18</v>
      </c>
      <c r="C127" s="11" t="s">
        <v>29</v>
      </c>
      <c r="D127" s="20"/>
      <c r="E127" s="80"/>
    </row>
    <row r="128" spans="1:5" ht="54" x14ac:dyDescent="0.25">
      <c r="A128" s="19" t="s">
        <v>242</v>
      </c>
      <c r="B128" s="26" t="s">
        <v>19</v>
      </c>
      <c r="C128" s="15" t="s">
        <v>339</v>
      </c>
      <c r="D128" s="19"/>
      <c r="E128" s="80"/>
    </row>
    <row r="129" spans="1:5" ht="54" x14ac:dyDescent="0.25">
      <c r="A129" s="19" t="s">
        <v>243</v>
      </c>
      <c r="B129" s="26" t="s">
        <v>21</v>
      </c>
      <c r="C129" s="11" t="s">
        <v>29</v>
      </c>
      <c r="D129" s="19"/>
      <c r="E129" s="81" t="s">
        <v>405</v>
      </c>
    </row>
    <row r="130" spans="1:5" ht="54" x14ac:dyDescent="0.25">
      <c r="A130" s="19" t="s">
        <v>244</v>
      </c>
      <c r="B130" s="26" t="s">
        <v>20</v>
      </c>
      <c r="C130" s="48" t="s">
        <v>358</v>
      </c>
      <c r="D130" s="19"/>
      <c r="E130" s="81" t="s">
        <v>474</v>
      </c>
    </row>
    <row r="131" spans="1:5" ht="36" x14ac:dyDescent="0.25">
      <c r="A131" s="19" t="s">
        <v>245</v>
      </c>
      <c r="B131" s="26" t="s">
        <v>22</v>
      </c>
      <c r="C131" s="11"/>
      <c r="D131" s="19"/>
      <c r="E131" s="82"/>
    </row>
    <row r="132" spans="1:5" x14ac:dyDescent="0.25">
      <c r="B132" s="46"/>
    </row>
  </sheetData>
  <mergeCells count="18">
    <mergeCell ref="A101:E101"/>
    <mergeCell ref="A115:E115"/>
    <mergeCell ref="A122:E122"/>
    <mergeCell ref="A22:E22"/>
    <mergeCell ref="A51:E51"/>
    <mergeCell ref="A58:E58"/>
    <mergeCell ref="A79:E79"/>
    <mergeCell ref="B90:E90"/>
    <mergeCell ref="E4:E5"/>
    <mergeCell ref="A7:A8"/>
    <mergeCell ref="B7:B8"/>
    <mergeCell ref="C7:C8"/>
    <mergeCell ref="D7:D8"/>
    <mergeCell ref="A4:A5"/>
    <mergeCell ref="B4:B5"/>
    <mergeCell ref="C4:C5"/>
    <mergeCell ref="D4:D5"/>
    <mergeCell ref="A6:E6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'I_66-077 Ždiar most'!E13:E13</xm:f>
              <xm:sqref>E13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zoomScale="70" zoomScaleNormal="70" workbookViewId="0">
      <selection activeCell="I11" sqref="I11"/>
    </sheetView>
  </sheetViews>
  <sheetFormatPr defaultRowHeight="15" x14ac:dyDescent="0.25"/>
  <cols>
    <col min="1" max="1" width="7.42578125" style="5" customWidth="1"/>
    <col min="2" max="2" width="37" style="6" customWidth="1"/>
    <col min="3" max="3" width="48.28515625" style="44" customWidth="1"/>
    <col min="4" max="4" width="16.42578125" style="7" customWidth="1"/>
    <col min="5" max="5" width="50.5703125" customWidth="1"/>
    <col min="8" max="8" width="13.140625" customWidth="1"/>
  </cols>
  <sheetData>
    <row r="1" spans="1:5" ht="18" x14ac:dyDescent="0.25">
      <c r="A1" s="3"/>
      <c r="B1" s="38" t="s">
        <v>356</v>
      </c>
      <c r="C1" s="47">
        <v>43374</v>
      </c>
      <c r="D1" s="2"/>
      <c r="E1" s="5"/>
    </row>
    <row r="2" spans="1:5" ht="18" x14ac:dyDescent="0.25">
      <c r="A2" s="4"/>
      <c r="B2" s="38" t="s">
        <v>357</v>
      </c>
      <c r="C2" s="115">
        <v>44543</v>
      </c>
      <c r="D2" s="2"/>
      <c r="E2" s="5"/>
    </row>
    <row r="3" spans="1:5" ht="18.75" thickBot="1" x14ac:dyDescent="0.3">
      <c r="A3" s="1"/>
      <c r="B3" s="38"/>
      <c r="C3" s="10"/>
      <c r="D3" s="2"/>
      <c r="E3" s="5"/>
    </row>
    <row r="4" spans="1:5" ht="15" customHeight="1" x14ac:dyDescent="0.25">
      <c r="A4" s="132" t="s">
        <v>261</v>
      </c>
      <c r="B4" s="132" t="s">
        <v>71</v>
      </c>
      <c r="C4" s="132" t="s">
        <v>72</v>
      </c>
      <c r="D4" s="122" t="s">
        <v>24</v>
      </c>
      <c r="E4" s="122" t="s">
        <v>341</v>
      </c>
    </row>
    <row r="5" spans="1:5" ht="30.75" customHeight="1" thickBot="1" x14ac:dyDescent="0.3">
      <c r="A5" s="133"/>
      <c r="B5" s="133"/>
      <c r="C5" s="133"/>
      <c r="D5" s="123"/>
      <c r="E5" s="123"/>
    </row>
    <row r="6" spans="1:5" ht="23.25" x14ac:dyDescent="0.25">
      <c r="A6" s="134" t="s">
        <v>145</v>
      </c>
      <c r="B6" s="135"/>
      <c r="C6" s="135"/>
      <c r="D6" s="135"/>
      <c r="E6" s="136"/>
    </row>
    <row r="7" spans="1:5" ht="45" x14ac:dyDescent="0.25">
      <c r="A7" s="124" t="s">
        <v>246</v>
      </c>
      <c r="B7" s="126" t="s">
        <v>30</v>
      </c>
      <c r="C7" s="128"/>
      <c r="D7" s="130"/>
      <c r="E7" s="83" t="s">
        <v>359</v>
      </c>
    </row>
    <row r="8" spans="1:5" ht="18.75" customHeight="1" x14ac:dyDescent="0.25">
      <c r="A8" s="125"/>
      <c r="B8" s="127"/>
      <c r="C8" s="129"/>
      <c r="D8" s="131"/>
      <c r="E8" s="84" t="s">
        <v>429</v>
      </c>
    </row>
    <row r="9" spans="1:5" ht="42.75" x14ac:dyDescent="0.25">
      <c r="A9" s="19" t="s">
        <v>247</v>
      </c>
      <c r="B9" s="18" t="s">
        <v>56</v>
      </c>
      <c r="C9" s="15" t="s">
        <v>57</v>
      </c>
      <c r="D9" s="20"/>
      <c r="E9" s="12" t="s">
        <v>368</v>
      </c>
    </row>
    <row r="10" spans="1:5" ht="85.5" x14ac:dyDescent="0.25">
      <c r="A10" s="19" t="s">
        <v>248</v>
      </c>
      <c r="B10" s="18" t="s">
        <v>31</v>
      </c>
      <c r="C10" s="15" t="s">
        <v>262</v>
      </c>
      <c r="D10" s="20"/>
      <c r="E10" s="14" t="s">
        <v>430</v>
      </c>
    </row>
    <row r="11" spans="1:5" ht="242.25" x14ac:dyDescent="0.25">
      <c r="A11" s="19" t="s">
        <v>249</v>
      </c>
      <c r="B11" s="18" t="s">
        <v>263</v>
      </c>
      <c r="C11" s="15" t="s">
        <v>264</v>
      </c>
      <c r="D11" s="20"/>
      <c r="E11" s="103" t="s">
        <v>431</v>
      </c>
    </row>
    <row r="12" spans="1:5" ht="142.5" x14ac:dyDescent="0.25">
      <c r="A12" s="49" t="s">
        <v>250</v>
      </c>
      <c r="B12" s="18" t="s">
        <v>42</v>
      </c>
      <c r="C12" s="14" t="s">
        <v>343</v>
      </c>
      <c r="D12" s="20"/>
      <c r="E12" s="79" t="s">
        <v>28</v>
      </c>
    </row>
    <row r="13" spans="1:5" ht="42.75" x14ac:dyDescent="0.25">
      <c r="A13" s="49" t="s">
        <v>251</v>
      </c>
      <c r="B13" s="18" t="s">
        <v>265</v>
      </c>
      <c r="C13" s="15" t="s">
        <v>267</v>
      </c>
      <c r="D13" s="20"/>
      <c r="E13" s="14" t="s">
        <v>475</v>
      </c>
    </row>
    <row r="14" spans="1:5" ht="57" x14ac:dyDescent="0.25">
      <c r="A14" s="49" t="s">
        <v>252</v>
      </c>
      <c r="B14" s="18" t="s">
        <v>266</v>
      </c>
      <c r="C14" s="15"/>
      <c r="D14" s="20"/>
      <c r="E14" s="103" t="s">
        <v>432</v>
      </c>
    </row>
    <row r="15" spans="1:5" ht="36" x14ac:dyDescent="0.25">
      <c r="A15" s="49" t="s">
        <v>253</v>
      </c>
      <c r="B15" s="26" t="s">
        <v>32</v>
      </c>
      <c r="C15" s="15" t="s">
        <v>268</v>
      </c>
      <c r="D15" s="20" t="s">
        <v>0</v>
      </c>
      <c r="E15" s="85">
        <v>100</v>
      </c>
    </row>
    <row r="16" spans="1:5" ht="72" x14ac:dyDescent="0.25">
      <c r="A16" s="49" t="s">
        <v>254</v>
      </c>
      <c r="B16" s="18" t="s">
        <v>33</v>
      </c>
      <c r="C16" s="15" t="s">
        <v>269</v>
      </c>
      <c r="D16" s="20" t="s">
        <v>0</v>
      </c>
      <c r="E16" s="79">
        <v>0</v>
      </c>
    </row>
    <row r="17" spans="1:5" ht="54" x14ac:dyDescent="0.25">
      <c r="A17" s="49" t="s">
        <v>255</v>
      </c>
      <c r="B17" s="18" t="s">
        <v>270</v>
      </c>
      <c r="C17" s="15" t="s">
        <v>271</v>
      </c>
      <c r="D17" s="20" t="s">
        <v>2</v>
      </c>
      <c r="E17" s="79">
        <v>0</v>
      </c>
    </row>
    <row r="18" spans="1:5" ht="28.5" x14ac:dyDescent="0.25">
      <c r="A18" s="49" t="s">
        <v>256</v>
      </c>
      <c r="B18" s="26" t="s">
        <v>43</v>
      </c>
      <c r="C18" s="11" t="s">
        <v>101</v>
      </c>
      <c r="D18" s="20"/>
      <c r="E18" s="79" t="s">
        <v>421</v>
      </c>
    </row>
    <row r="19" spans="1:5" ht="18" x14ac:dyDescent="0.25">
      <c r="A19" s="49" t="s">
        <v>257</v>
      </c>
      <c r="B19" s="26" t="s">
        <v>34</v>
      </c>
      <c r="C19" s="11" t="s">
        <v>65</v>
      </c>
      <c r="D19" s="20"/>
      <c r="E19" s="79" t="s">
        <v>433</v>
      </c>
    </row>
    <row r="20" spans="1:5" ht="57" x14ac:dyDescent="0.25">
      <c r="A20" s="49" t="s">
        <v>258</v>
      </c>
      <c r="B20" s="27" t="s">
        <v>44</v>
      </c>
      <c r="C20" s="15" t="s">
        <v>272</v>
      </c>
      <c r="D20" s="20" t="s">
        <v>2</v>
      </c>
      <c r="E20" s="86" t="s">
        <v>28</v>
      </c>
    </row>
    <row r="21" spans="1:5" ht="54" x14ac:dyDescent="0.25">
      <c r="A21" s="49" t="s">
        <v>259</v>
      </c>
      <c r="B21" s="18" t="s">
        <v>35</v>
      </c>
      <c r="C21" s="15"/>
      <c r="D21" s="16" t="s">
        <v>23</v>
      </c>
      <c r="E21" s="80">
        <v>0</v>
      </c>
    </row>
    <row r="22" spans="1:5" ht="23.25" x14ac:dyDescent="0.25">
      <c r="A22" s="137" t="s">
        <v>144</v>
      </c>
      <c r="B22" s="138"/>
      <c r="C22" s="138"/>
      <c r="D22" s="138"/>
      <c r="E22" s="139"/>
    </row>
    <row r="23" spans="1:5" ht="36" x14ac:dyDescent="0.25">
      <c r="A23" s="19" t="s">
        <v>150</v>
      </c>
      <c r="B23" s="18" t="s">
        <v>96</v>
      </c>
      <c r="C23" s="15" t="s">
        <v>36</v>
      </c>
      <c r="D23" s="20" t="s">
        <v>107</v>
      </c>
      <c r="E23" s="79">
        <v>0</v>
      </c>
    </row>
    <row r="24" spans="1:5" ht="54" x14ac:dyDescent="0.25">
      <c r="A24" s="20" t="s">
        <v>151</v>
      </c>
      <c r="B24" s="18" t="s">
        <v>273</v>
      </c>
      <c r="C24" s="15"/>
      <c r="D24" s="20" t="s">
        <v>7</v>
      </c>
      <c r="E24" s="79" t="s">
        <v>376</v>
      </c>
    </row>
    <row r="25" spans="1:5" ht="54" x14ac:dyDescent="0.25">
      <c r="A25" s="19" t="s">
        <v>152</v>
      </c>
      <c r="B25" s="18" t="s">
        <v>274</v>
      </c>
      <c r="C25" s="15" t="s">
        <v>37</v>
      </c>
      <c r="D25" s="20" t="s">
        <v>8</v>
      </c>
      <c r="E25" s="79" t="s">
        <v>434</v>
      </c>
    </row>
    <row r="26" spans="1:5" ht="54" x14ac:dyDescent="0.25">
      <c r="A26" s="19" t="s">
        <v>153</v>
      </c>
      <c r="B26" s="27" t="s">
        <v>275</v>
      </c>
      <c r="C26" s="11" t="s">
        <v>97</v>
      </c>
      <c r="D26" s="20" t="s">
        <v>277</v>
      </c>
      <c r="E26" s="79">
        <v>0</v>
      </c>
    </row>
    <row r="27" spans="1:5" ht="36" x14ac:dyDescent="0.25">
      <c r="A27" s="19" t="s">
        <v>154</v>
      </c>
      <c r="B27" s="27" t="s">
        <v>276</v>
      </c>
      <c r="C27" s="11" t="s">
        <v>278</v>
      </c>
      <c r="D27" s="20" t="s">
        <v>99</v>
      </c>
      <c r="E27" s="79" t="s">
        <v>377</v>
      </c>
    </row>
    <row r="28" spans="1:5" ht="18" x14ac:dyDescent="0.25">
      <c r="A28" s="19" t="s">
        <v>155</v>
      </c>
      <c r="B28" s="27" t="s">
        <v>279</v>
      </c>
      <c r="C28" s="11" t="s">
        <v>66</v>
      </c>
      <c r="D28" s="20" t="s">
        <v>1</v>
      </c>
      <c r="E28" s="79" t="s">
        <v>28</v>
      </c>
    </row>
    <row r="29" spans="1:5" ht="36" x14ac:dyDescent="0.25">
      <c r="A29" s="19" t="s">
        <v>156</v>
      </c>
      <c r="B29" s="27" t="s">
        <v>280</v>
      </c>
      <c r="C29" s="11" t="s">
        <v>98</v>
      </c>
      <c r="D29" s="20" t="s">
        <v>1</v>
      </c>
      <c r="E29" s="79">
        <v>173.16</v>
      </c>
    </row>
    <row r="30" spans="1:5" ht="42.75" x14ac:dyDescent="0.25">
      <c r="A30" s="19" t="s">
        <v>157</v>
      </c>
      <c r="B30" s="18" t="s">
        <v>281</v>
      </c>
      <c r="C30" s="15" t="s">
        <v>282</v>
      </c>
      <c r="D30" s="16" t="s">
        <v>100</v>
      </c>
      <c r="E30" s="79" t="s">
        <v>373</v>
      </c>
    </row>
    <row r="31" spans="1:5" ht="54" x14ac:dyDescent="0.25">
      <c r="A31" s="19" t="s">
        <v>158</v>
      </c>
      <c r="B31" s="18" t="s">
        <v>67</v>
      </c>
      <c r="C31" s="11" t="s">
        <v>69</v>
      </c>
      <c r="D31" s="16" t="s">
        <v>1</v>
      </c>
      <c r="E31" s="79">
        <v>0</v>
      </c>
    </row>
    <row r="32" spans="1:5" ht="36" x14ac:dyDescent="0.25">
      <c r="A32" s="19" t="s">
        <v>159</v>
      </c>
      <c r="B32" s="18" t="s">
        <v>68</v>
      </c>
      <c r="C32" s="11" t="s">
        <v>286</v>
      </c>
      <c r="D32" s="20" t="s">
        <v>1</v>
      </c>
      <c r="E32" s="79">
        <f>750-173.6</f>
        <v>576.4</v>
      </c>
    </row>
    <row r="33" spans="1:5" ht="57" x14ac:dyDescent="0.25">
      <c r="A33" s="19" t="s">
        <v>160</v>
      </c>
      <c r="B33" s="18" t="s">
        <v>283</v>
      </c>
      <c r="C33" s="14" t="s">
        <v>284</v>
      </c>
      <c r="D33" s="20" t="s">
        <v>58</v>
      </c>
      <c r="E33" s="79" t="s">
        <v>372</v>
      </c>
    </row>
    <row r="34" spans="1:5" ht="36" x14ac:dyDescent="0.25">
      <c r="A34" s="19" t="s">
        <v>161</v>
      </c>
      <c r="B34" s="27" t="s">
        <v>287</v>
      </c>
      <c r="C34" s="14" t="s">
        <v>260</v>
      </c>
      <c r="D34" s="20" t="s">
        <v>0</v>
      </c>
      <c r="E34" s="80" t="s">
        <v>28</v>
      </c>
    </row>
    <row r="35" spans="1:5" ht="36" x14ac:dyDescent="0.25">
      <c r="A35" s="19" t="s">
        <v>162</v>
      </c>
      <c r="B35" s="27" t="s">
        <v>288</v>
      </c>
      <c r="C35" s="14" t="s">
        <v>102</v>
      </c>
      <c r="D35" s="20" t="s">
        <v>0</v>
      </c>
      <c r="E35" s="80" t="s">
        <v>28</v>
      </c>
    </row>
    <row r="36" spans="1:5" ht="28.5" x14ac:dyDescent="0.25">
      <c r="A36" s="19" t="s">
        <v>163</v>
      </c>
      <c r="B36" s="18" t="s">
        <v>285</v>
      </c>
      <c r="C36" s="11" t="s">
        <v>104</v>
      </c>
      <c r="D36" s="20" t="s">
        <v>0</v>
      </c>
      <c r="E36" s="87">
        <v>388</v>
      </c>
    </row>
    <row r="37" spans="1:5" ht="57" x14ac:dyDescent="0.25">
      <c r="A37" s="19" t="s">
        <v>164</v>
      </c>
      <c r="B37" s="18" t="s">
        <v>103</v>
      </c>
      <c r="C37" s="15" t="s">
        <v>105</v>
      </c>
      <c r="D37" s="20" t="s">
        <v>0</v>
      </c>
      <c r="E37" s="75" t="s">
        <v>435</v>
      </c>
    </row>
    <row r="38" spans="1:5" ht="36" x14ac:dyDescent="0.25">
      <c r="A38" s="19" t="s">
        <v>165</v>
      </c>
      <c r="B38" s="26" t="s">
        <v>4</v>
      </c>
      <c r="C38" s="11"/>
      <c r="D38" s="19" t="s">
        <v>0</v>
      </c>
      <c r="E38" s="85">
        <v>0</v>
      </c>
    </row>
    <row r="39" spans="1:5" ht="18" x14ac:dyDescent="0.25">
      <c r="A39" s="19" t="s">
        <v>166</v>
      </c>
      <c r="B39" s="26" t="s">
        <v>5</v>
      </c>
      <c r="C39" s="11"/>
      <c r="D39" s="19" t="s">
        <v>0</v>
      </c>
      <c r="E39" s="79">
        <v>0</v>
      </c>
    </row>
    <row r="40" spans="1:5" ht="36" x14ac:dyDescent="0.25">
      <c r="A40" s="19" t="s">
        <v>167</v>
      </c>
      <c r="B40" s="29" t="s">
        <v>70</v>
      </c>
      <c r="C40" s="12"/>
      <c r="D40" s="22" t="s">
        <v>52</v>
      </c>
      <c r="E40" s="88" t="s">
        <v>28</v>
      </c>
    </row>
    <row r="41" spans="1:5" ht="36" x14ac:dyDescent="0.25">
      <c r="A41" s="19" t="s">
        <v>168</v>
      </c>
      <c r="B41" s="29" t="s">
        <v>344</v>
      </c>
      <c r="C41" s="11" t="s">
        <v>64</v>
      </c>
      <c r="D41" s="19" t="s">
        <v>3</v>
      </c>
      <c r="E41" s="88">
        <v>485</v>
      </c>
    </row>
    <row r="42" spans="1:5" ht="18" x14ac:dyDescent="0.25">
      <c r="A42" s="19" t="s">
        <v>169</v>
      </c>
      <c r="B42" s="27" t="s">
        <v>106</v>
      </c>
      <c r="C42" s="13"/>
      <c r="D42" s="19" t="s">
        <v>3</v>
      </c>
      <c r="E42" s="79">
        <v>405</v>
      </c>
    </row>
    <row r="43" spans="1:5" ht="54" x14ac:dyDescent="0.25">
      <c r="A43" s="19" t="s">
        <v>170</v>
      </c>
      <c r="B43" s="27" t="s">
        <v>289</v>
      </c>
      <c r="C43" s="32"/>
      <c r="D43" s="19" t="s">
        <v>7</v>
      </c>
      <c r="E43" s="88">
        <v>0</v>
      </c>
    </row>
    <row r="44" spans="1:5" ht="54" x14ac:dyDescent="0.25">
      <c r="A44" s="19" t="s">
        <v>171</v>
      </c>
      <c r="B44" s="18" t="s">
        <v>290</v>
      </c>
      <c r="C44" s="14" t="s">
        <v>109</v>
      </c>
      <c r="D44" s="23" t="s">
        <v>108</v>
      </c>
      <c r="E44" s="79" t="s">
        <v>28</v>
      </c>
    </row>
    <row r="45" spans="1:5" ht="72" x14ac:dyDescent="0.25">
      <c r="A45" s="19" t="s">
        <v>172</v>
      </c>
      <c r="B45" s="26" t="s">
        <v>45</v>
      </c>
      <c r="C45" s="17"/>
      <c r="D45" s="19"/>
      <c r="E45" s="56" t="s">
        <v>28</v>
      </c>
    </row>
    <row r="46" spans="1:5" ht="72" x14ac:dyDescent="0.25">
      <c r="A46" s="19" t="s">
        <v>173</v>
      </c>
      <c r="B46" s="26" t="s">
        <v>291</v>
      </c>
      <c r="C46" s="15" t="s">
        <v>292</v>
      </c>
      <c r="D46" s="19"/>
      <c r="E46" s="79" t="s">
        <v>28</v>
      </c>
    </row>
    <row r="47" spans="1:5" ht="54" x14ac:dyDescent="0.25">
      <c r="A47" s="19" t="s">
        <v>174</v>
      </c>
      <c r="B47" s="26" t="s">
        <v>26</v>
      </c>
      <c r="C47" s="11"/>
      <c r="D47" s="19" t="s">
        <v>1</v>
      </c>
      <c r="E47" s="80" t="s">
        <v>28</v>
      </c>
    </row>
    <row r="48" spans="1:5" ht="72" x14ac:dyDescent="0.25">
      <c r="A48" s="19" t="s">
        <v>175</v>
      </c>
      <c r="B48" s="26" t="s">
        <v>27</v>
      </c>
      <c r="C48" s="9"/>
      <c r="D48" s="20" t="s">
        <v>1</v>
      </c>
      <c r="E48" s="80" t="s">
        <v>28</v>
      </c>
    </row>
    <row r="49" spans="1:5" ht="42.75" x14ac:dyDescent="0.25">
      <c r="A49" s="19" t="s">
        <v>176</v>
      </c>
      <c r="B49" s="26" t="s">
        <v>6</v>
      </c>
      <c r="C49" s="15" t="s">
        <v>110</v>
      </c>
      <c r="D49" s="20" t="s">
        <v>7</v>
      </c>
      <c r="E49" s="80" t="s">
        <v>28</v>
      </c>
    </row>
    <row r="50" spans="1:5" ht="108" x14ac:dyDescent="0.25">
      <c r="A50" s="19" t="s">
        <v>177</v>
      </c>
      <c r="B50" s="18" t="s">
        <v>293</v>
      </c>
      <c r="C50" s="15" t="s">
        <v>294</v>
      </c>
      <c r="D50" s="19" t="s">
        <v>7</v>
      </c>
      <c r="E50" s="80" t="s">
        <v>28</v>
      </c>
    </row>
    <row r="51" spans="1:5" ht="23.25" x14ac:dyDescent="0.25">
      <c r="A51" s="137" t="s">
        <v>143</v>
      </c>
      <c r="B51" s="138"/>
      <c r="C51" s="138"/>
      <c r="D51" s="138"/>
      <c r="E51" s="139"/>
    </row>
    <row r="52" spans="1:5" ht="57" x14ac:dyDescent="0.25">
      <c r="A52" s="19" t="s">
        <v>305</v>
      </c>
      <c r="B52" s="26" t="s">
        <v>295</v>
      </c>
      <c r="C52" s="15" t="s">
        <v>296</v>
      </c>
      <c r="D52" s="16" t="s">
        <v>111</v>
      </c>
      <c r="E52" s="75" t="s">
        <v>413</v>
      </c>
    </row>
    <row r="53" spans="1:5" ht="71.25" x14ac:dyDescent="0.25">
      <c r="A53" s="19" t="s">
        <v>178</v>
      </c>
      <c r="B53" s="26" t="s">
        <v>75</v>
      </c>
      <c r="C53" s="15" t="s">
        <v>297</v>
      </c>
      <c r="D53" s="16" t="s">
        <v>112</v>
      </c>
      <c r="E53" s="14" t="s">
        <v>436</v>
      </c>
    </row>
    <row r="54" spans="1:5" ht="90" x14ac:dyDescent="0.25">
      <c r="A54" s="19" t="s">
        <v>179</v>
      </c>
      <c r="B54" s="26" t="s">
        <v>73</v>
      </c>
      <c r="C54" s="15" t="s">
        <v>298</v>
      </c>
      <c r="D54" s="20"/>
      <c r="E54" s="79" t="s">
        <v>28</v>
      </c>
    </row>
    <row r="55" spans="1:5" ht="57" x14ac:dyDescent="0.25">
      <c r="A55" s="19" t="s">
        <v>180</v>
      </c>
      <c r="B55" s="29" t="s">
        <v>74</v>
      </c>
      <c r="C55" s="11" t="s">
        <v>299</v>
      </c>
      <c r="D55" s="9"/>
      <c r="E55" s="79" t="s">
        <v>28</v>
      </c>
    </row>
    <row r="56" spans="1:5" ht="54" x14ac:dyDescent="0.25">
      <c r="A56" s="19" t="s">
        <v>181</v>
      </c>
      <c r="B56" s="29" t="s">
        <v>300</v>
      </c>
      <c r="C56" s="15" t="s">
        <v>301</v>
      </c>
      <c r="D56" s="22" t="s">
        <v>2</v>
      </c>
      <c r="E56" s="90">
        <v>1</v>
      </c>
    </row>
    <row r="57" spans="1:5" ht="72" x14ac:dyDescent="0.25">
      <c r="A57" s="19" t="s">
        <v>182</v>
      </c>
      <c r="B57" s="29" t="s">
        <v>303</v>
      </c>
      <c r="C57" s="15" t="s">
        <v>302</v>
      </c>
      <c r="D57" s="19" t="s">
        <v>113</v>
      </c>
      <c r="E57" s="75" t="s">
        <v>363</v>
      </c>
    </row>
    <row r="58" spans="1:5" ht="23.25" x14ac:dyDescent="0.25">
      <c r="A58" s="137" t="s">
        <v>142</v>
      </c>
      <c r="B58" s="138"/>
      <c r="C58" s="138"/>
      <c r="D58" s="138"/>
      <c r="E58" s="139"/>
    </row>
    <row r="59" spans="1:5" ht="54" x14ac:dyDescent="0.25">
      <c r="A59" s="19" t="s">
        <v>183</v>
      </c>
      <c r="B59" s="29" t="s">
        <v>304</v>
      </c>
      <c r="C59" s="11" t="s">
        <v>76</v>
      </c>
      <c r="D59" s="19" t="s">
        <v>0</v>
      </c>
      <c r="E59" s="80"/>
    </row>
    <row r="60" spans="1:5" ht="105" x14ac:dyDescent="0.25">
      <c r="A60" s="19">
        <v>50</v>
      </c>
      <c r="B60" s="27" t="s">
        <v>306</v>
      </c>
      <c r="C60" s="39" t="s">
        <v>115</v>
      </c>
      <c r="D60" s="19" t="s">
        <v>114</v>
      </c>
      <c r="E60" s="91" t="s">
        <v>437</v>
      </c>
    </row>
    <row r="61" spans="1:5" ht="54" x14ac:dyDescent="0.25">
      <c r="A61" s="19" t="s">
        <v>184</v>
      </c>
      <c r="B61" s="26" t="s">
        <v>345</v>
      </c>
      <c r="C61" s="15" t="s">
        <v>307</v>
      </c>
      <c r="D61" s="19" t="s">
        <v>116</v>
      </c>
      <c r="E61" s="14"/>
    </row>
    <row r="62" spans="1:5" ht="54" x14ac:dyDescent="0.25">
      <c r="A62" s="19" t="s">
        <v>185</v>
      </c>
      <c r="B62" s="27" t="s">
        <v>346</v>
      </c>
      <c r="C62" s="15" t="s">
        <v>308</v>
      </c>
      <c r="D62" s="19" t="s">
        <v>116</v>
      </c>
      <c r="E62" s="14"/>
    </row>
    <row r="63" spans="1:5" ht="54" x14ac:dyDescent="0.25">
      <c r="A63" s="19" t="s">
        <v>186</v>
      </c>
      <c r="B63" s="45" t="s">
        <v>347</v>
      </c>
      <c r="C63" s="11" t="s">
        <v>309</v>
      </c>
      <c r="D63" s="33" t="s">
        <v>52</v>
      </c>
      <c r="E63" s="14"/>
    </row>
    <row r="64" spans="1:5" ht="114" x14ac:dyDescent="0.25">
      <c r="A64" s="19" t="s">
        <v>187</v>
      </c>
      <c r="B64" s="18" t="s">
        <v>117</v>
      </c>
      <c r="C64" s="15" t="s">
        <v>311</v>
      </c>
      <c r="D64" s="16" t="s">
        <v>118</v>
      </c>
      <c r="E64" s="14" t="s">
        <v>438</v>
      </c>
    </row>
    <row r="65" spans="1:5" ht="57" x14ac:dyDescent="0.25">
      <c r="A65" s="19" t="s">
        <v>188</v>
      </c>
      <c r="B65" s="27" t="s">
        <v>121</v>
      </c>
      <c r="C65" s="41" t="s">
        <v>310</v>
      </c>
      <c r="D65" s="16" t="s">
        <v>118</v>
      </c>
      <c r="E65" s="91" t="s">
        <v>439</v>
      </c>
    </row>
    <row r="66" spans="1:5" ht="57" x14ac:dyDescent="0.25">
      <c r="A66" s="19" t="s">
        <v>189</v>
      </c>
      <c r="B66" s="18" t="s">
        <v>122</v>
      </c>
      <c r="C66" s="40" t="s">
        <v>310</v>
      </c>
      <c r="D66" s="16" t="s">
        <v>118</v>
      </c>
      <c r="E66" s="14"/>
    </row>
    <row r="67" spans="1:5" ht="54" x14ac:dyDescent="0.25">
      <c r="A67" s="19" t="s">
        <v>190</v>
      </c>
      <c r="B67" s="26" t="s">
        <v>348</v>
      </c>
      <c r="C67" s="14" t="s">
        <v>312</v>
      </c>
      <c r="D67" s="16" t="s">
        <v>340</v>
      </c>
      <c r="E67" s="14" t="s">
        <v>28</v>
      </c>
    </row>
    <row r="68" spans="1:5" ht="36" x14ac:dyDescent="0.25">
      <c r="A68" s="19" t="s">
        <v>191</v>
      </c>
      <c r="B68" s="27" t="s">
        <v>119</v>
      </c>
      <c r="C68" s="41" t="s">
        <v>313</v>
      </c>
      <c r="D68" s="16" t="s">
        <v>340</v>
      </c>
      <c r="E68" s="14" t="s">
        <v>28</v>
      </c>
    </row>
    <row r="69" spans="1:5" ht="54" x14ac:dyDescent="0.25">
      <c r="A69" s="19" t="s">
        <v>192</v>
      </c>
      <c r="B69" s="18" t="s">
        <v>120</v>
      </c>
      <c r="C69" s="40" t="s">
        <v>313</v>
      </c>
      <c r="D69" s="16" t="s">
        <v>340</v>
      </c>
      <c r="E69" s="14" t="s">
        <v>28</v>
      </c>
    </row>
    <row r="70" spans="1:5" ht="45" x14ac:dyDescent="0.25">
      <c r="A70" s="19">
        <v>60</v>
      </c>
      <c r="B70" s="27" t="s">
        <v>314</v>
      </c>
      <c r="C70" s="39" t="s">
        <v>315</v>
      </c>
      <c r="D70" s="12" t="s">
        <v>94</v>
      </c>
      <c r="E70" s="14" t="s">
        <v>28</v>
      </c>
    </row>
    <row r="71" spans="1:5" ht="36" x14ac:dyDescent="0.25">
      <c r="A71" s="19">
        <v>61</v>
      </c>
      <c r="B71" s="29" t="s">
        <v>349</v>
      </c>
      <c r="C71" s="39" t="s">
        <v>316</v>
      </c>
      <c r="D71" s="21" t="s">
        <v>93</v>
      </c>
      <c r="E71" s="14" t="s">
        <v>28</v>
      </c>
    </row>
    <row r="72" spans="1:5" ht="60" x14ac:dyDescent="0.25">
      <c r="A72" s="19" t="s">
        <v>193</v>
      </c>
      <c r="B72" s="18" t="s">
        <v>317</v>
      </c>
      <c r="C72" s="35" t="s">
        <v>318</v>
      </c>
      <c r="D72" s="20"/>
      <c r="E72" s="14" t="s">
        <v>28</v>
      </c>
    </row>
    <row r="73" spans="1:5" ht="60" x14ac:dyDescent="0.25">
      <c r="A73" s="19" t="s">
        <v>194</v>
      </c>
      <c r="B73" s="27" t="s">
        <v>350</v>
      </c>
      <c r="C73" s="39" t="s">
        <v>319</v>
      </c>
      <c r="D73" s="21"/>
      <c r="E73" s="14" t="s">
        <v>28</v>
      </c>
    </row>
    <row r="74" spans="1:5" ht="105" x14ac:dyDescent="0.25">
      <c r="A74" s="19" t="s">
        <v>195</v>
      </c>
      <c r="B74" s="18" t="s">
        <v>351</v>
      </c>
      <c r="C74" s="42" t="s">
        <v>320</v>
      </c>
      <c r="D74" s="20" t="s">
        <v>95</v>
      </c>
      <c r="E74" s="14" t="s">
        <v>28</v>
      </c>
    </row>
    <row r="75" spans="1:5" ht="54" x14ac:dyDescent="0.25">
      <c r="A75" s="19" t="s">
        <v>196</v>
      </c>
      <c r="B75" s="18" t="s">
        <v>352</v>
      </c>
      <c r="C75" s="18" t="s">
        <v>342</v>
      </c>
      <c r="D75" s="20" t="s">
        <v>2</v>
      </c>
      <c r="E75" s="14" t="s">
        <v>28</v>
      </c>
    </row>
    <row r="76" spans="1:5" ht="72" x14ac:dyDescent="0.25">
      <c r="A76" s="19" t="s">
        <v>197</v>
      </c>
      <c r="B76" s="26" t="s">
        <v>353</v>
      </c>
      <c r="C76" s="35" t="s">
        <v>321</v>
      </c>
      <c r="D76" s="34" t="s">
        <v>2</v>
      </c>
      <c r="E76" s="14" t="s">
        <v>28</v>
      </c>
    </row>
    <row r="77" spans="1:5" ht="54" x14ac:dyDescent="0.25">
      <c r="A77" s="19" t="s">
        <v>198</v>
      </c>
      <c r="B77" s="26" t="s">
        <v>92</v>
      </c>
      <c r="C77" s="35" t="s">
        <v>322</v>
      </c>
      <c r="D77" s="34" t="s">
        <v>2</v>
      </c>
      <c r="E77" s="14" t="s">
        <v>28</v>
      </c>
    </row>
    <row r="78" spans="1:5" ht="72" x14ac:dyDescent="0.25">
      <c r="A78" s="19" t="s">
        <v>199</v>
      </c>
      <c r="B78" s="26" t="s">
        <v>355</v>
      </c>
      <c r="C78" s="35"/>
      <c r="D78" s="28" t="s">
        <v>354</v>
      </c>
      <c r="E78" s="14" t="s">
        <v>28</v>
      </c>
    </row>
    <row r="79" spans="1:5" ht="23.25" x14ac:dyDescent="0.25">
      <c r="A79" s="137" t="s">
        <v>124</v>
      </c>
      <c r="B79" s="138"/>
      <c r="C79" s="138"/>
      <c r="D79" s="138"/>
      <c r="E79" s="139"/>
    </row>
    <row r="80" spans="1:5" ht="72" x14ac:dyDescent="0.25">
      <c r="A80" s="19" t="s">
        <v>200</v>
      </c>
      <c r="B80" s="18" t="s">
        <v>125</v>
      </c>
      <c r="C80" s="43" t="s">
        <v>147</v>
      </c>
      <c r="D80" s="24" t="s">
        <v>52</v>
      </c>
      <c r="E80" s="92"/>
    </row>
    <row r="81" spans="1:5" ht="54" x14ac:dyDescent="0.25">
      <c r="A81" s="19" t="s">
        <v>201</v>
      </c>
      <c r="B81" s="27" t="s">
        <v>149</v>
      </c>
      <c r="C81" s="15" t="s">
        <v>123</v>
      </c>
      <c r="D81" s="24" t="s">
        <v>52</v>
      </c>
      <c r="E81" s="92"/>
    </row>
    <row r="82" spans="1:5" ht="114" x14ac:dyDescent="0.25">
      <c r="A82" s="19" t="s">
        <v>202</v>
      </c>
      <c r="B82" s="26" t="s">
        <v>148</v>
      </c>
      <c r="C82" s="15" t="s">
        <v>323</v>
      </c>
      <c r="D82" s="19" t="s">
        <v>2</v>
      </c>
      <c r="E82" s="14"/>
    </row>
    <row r="83" spans="1:5" ht="36" x14ac:dyDescent="0.25">
      <c r="A83" s="19" t="s">
        <v>203</v>
      </c>
      <c r="B83" s="29" t="s">
        <v>77</v>
      </c>
      <c r="C83" s="15" t="s">
        <v>147</v>
      </c>
      <c r="D83" s="24" t="s">
        <v>52</v>
      </c>
      <c r="E83" s="14" t="s">
        <v>384</v>
      </c>
    </row>
    <row r="84" spans="1:5" ht="72" x14ac:dyDescent="0.25">
      <c r="A84" s="19" t="s">
        <v>204</v>
      </c>
      <c r="B84" s="26" t="s">
        <v>25</v>
      </c>
      <c r="C84" s="36"/>
      <c r="D84" s="19" t="s">
        <v>47</v>
      </c>
      <c r="E84" s="93" t="s">
        <v>379</v>
      </c>
    </row>
    <row r="85" spans="1:5" ht="72" x14ac:dyDescent="0.25">
      <c r="A85" s="19" t="s">
        <v>205</v>
      </c>
      <c r="B85" s="27" t="s">
        <v>126</v>
      </c>
      <c r="C85" s="30" t="s">
        <v>147</v>
      </c>
      <c r="D85" s="24" t="s">
        <v>52</v>
      </c>
      <c r="E85" s="92">
        <v>499716</v>
      </c>
    </row>
    <row r="86" spans="1:5" ht="54" x14ac:dyDescent="0.25">
      <c r="A86" s="19" t="s">
        <v>206</v>
      </c>
      <c r="B86" s="29" t="s">
        <v>127</v>
      </c>
      <c r="C86" s="15" t="s">
        <v>324</v>
      </c>
      <c r="D86" s="19" t="s">
        <v>2</v>
      </c>
      <c r="E86" s="14" t="s">
        <v>383</v>
      </c>
    </row>
    <row r="87" spans="1:5" ht="36" x14ac:dyDescent="0.25">
      <c r="A87" s="19" t="s">
        <v>207</v>
      </c>
      <c r="B87" s="29" t="s">
        <v>78</v>
      </c>
      <c r="C87" s="14" t="s">
        <v>147</v>
      </c>
      <c r="D87" s="24" t="s">
        <v>52</v>
      </c>
      <c r="E87" s="92">
        <v>150795</v>
      </c>
    </row>
    <row r="88" spans="1:5" ht="36" x14ac:dyDescent="0.25">
      <c r="A88" s="19" t="s">
        <v>208</v>
      </c>
      <c r="B88" s="26" t="s">
        <v>10</v>
      </c>
      <c r="C88" s="14" t="s">
        <v>147</v>
      </c>
      <c r="D88" s="20" t="s">
        <v>2</v>
      </c>
      <c r="E88" s="80">
        <v>5.33</v>
      </c>
    </row>
    <row r="89" spans="1:5" ht="36" x14ac:dyDescent="0.25">
      <c r="A89" s="19" t="s">
        <v>209</v>
      </c>
      <c r="B89" s="26" t="s">
        <v>11</v>
      </c>
      <c r="C89" s="14" t="s">
        <v>147</v>
      </c>
      <c r="D89" s="20" t="s">
        <v>12</v>
      </c>
      <c r="E89" s="80">
        <v>1.1499999999999999</v>
      </c>
    </row>
    <row r="90" spans="1:5" ht="18" x14ac:dyDescent="0.25">
      <c r="A90" s="140"/>
      <c r="B90" s="141"/>
      <c r="C90" s="141"/>
      <c r="D90" s="141"/>
      <c r="E90" s="142"/>
    </row>
    <row r="91" spans="1:5" ht="57" x14ac:dyDescent="0.25">
      <c r="A91" s="19" t="s">
        <v>210</v>
      </c>
      <c r="B91" s="26" t="s">
        <v>40</v>
      </c>
      <c r="C91" s="11" t="s">
        <v>325</v>
      </c>
      <c r="D91" s="24" t="s">
        <v>52</v>
      </c>
      <c r="E91" s="92">
        <v>373960</v>
      </c>
    </row>
    <row r="92" spans="1:5" ht="54" x14ac:dyDescent="0.25">
      <c r="A92" s="19" t="s">
        <v>211</v>
      </c>
      <c r="B92" s="26" t="s">
        <v>79</v>
      </c>
      <c r="C92" s="9"/>
      <c r="D92" s="19"/>
      <c r="E92" s="80" t="s">
        <v>480</v>
      </c>
    </row>
    <row r="93" spans="1:5" ht="54" x14ac:dyDescent="0.25">
      <c r="A93" s="19" t="s">
        <v>212</v>
      </c>
      <c r="B93" s="26" t="s">
        <v>128</v>
      </c>
      <c r="C93" s="15" t="s">
        <v>80</v>
      </c>
      <c r="D93" s="24" t="s">
        <v>52</v>
      </c>
      <c r="E93" s="112" t="s">
        <v>485</v>
      </c>
    </row>
    <row r="94" spans="1:5" ht="54" x14ac:dyDescent="0.25">
      <c r="A94" s="19" t="s">
        <v>213</v>
      </c>
      <c r="B94" s="26" t="s">
        <v>81</v>
      </c>
      <c r="C94" s="15" t="s">
        <v>82</v>
      </c>
      <c r="D94" s="24" t="s">
        <v>52</v>
      </c>
      <c r="E94" s="102">
        <v>10000</v>
      </c>
    </row>
    <row r="95" spans="1:5" ht="54" x14ac:dyDescent="0.25">
      <c r="A95" s="19" t="s">
        <v>214</v>
      </c>
      <c r="B95" s="26" t="s">
        <v>326</v>
      </c>
      <c r="C95" s="15" t="s">
        <v>129</v>
      </c>
      <c r="D95" s="24" t="s">
        <v>52</v>
      </c>
      <c r="E95" s="92">
        <v>283578</v>
      </c>
    </row>
    <row r="96" spans="1:5" ht="72" x14ac:dyDescent="0.25">
      <c r="A96" s="19" t="s">
        <v>215</v>
      </c>
      <c r="B96" s="26" t="s">
        <v>327</v>
      </c>
      <c r="C96" s="15" t="s">
        <v>130</v>
      </c>
      <c r="D96" s="24" t="s">
        <v>52</v>
      </c>
      <c r="E96" s="94"/>
    </row>
    <row r="97" spans="1:5" ht="72" x14ac:dyDescent="0.25">
      <c r="A97" s="19" t="s">
        <v>216</v>
      </c>
      <c r="B97" s="26" t="s">
        <v>83</v>
      </c>
      <c r="C97" s="9"/>
      <c r="D97" s="24" t="s">
        <v>52</v>
      </c>
      <c r="E97" s="92">
        <f>286840.42*1.2</f>
        <v>344208.50399999996</v>
      </c>
    </row>
    <row r="98" spans="1:5" ht="90" x14ac:dyDescent="0.25">
      <c r="A98" s="19" t="s">
        <v>217</v>
      </c>
      <c r="B98" s="26" t="s">
        <v>38</v>
      </c>
      <c r="C98" s="15" t="s">
        <v>328</v>
      </c>
      <c r="D98" s="24" t="s">
        <v>52</v>
      </c>
      <c r="E98" s="120">
        <f>-1161.36*1.2</f>
        <v>-1393.6319999999998</v>
      </c>
    </row>
    <row r="99" spans="1:5" ht="36" x14ac:dyDescent="0.25">
      <c r="A99" s="19" t="s">
        <v>218</v>
      </c>
      <c r="B99" s="26" t="s">
        <v>9</v>
      </c>
      <c r="C99" s="11"/>
      <c r="D99" s="24" t="s">
        <v>52</v>
      </c>
      <c r="E99" s="95" t="s">
        <v>28</v>
      </c>
    </row>
    <row r="100" spans="1:5" ht="36" x14ac:dyDescent="0.25">
      <c r="A100" s="19" t="s">
        <v>219</v>
      </c>
      <c r="B100" s="26" t="s">
        <v>329</v>
      </c>
      <c r="C100" s="15" t="s">
        <v>131</v>
      </c>
      <c r="D100" s="24" t="s">
        <v>52</v>
      </c>
      <c r="E100" s="95" t="s">
        <v>28</v>
      </c>
    </row>
    <row r="101" spans="1:5" ht="23.25" x14ac:dyDescent="0.25">
      <c r="A101" s="137" t="s">
        <v>146</v>
      </c>
      <c r="B101" s="138"/>
      <c r="C101" s="138"/>
      <c r="D101" s="138"/>
      <c r="E101" s="139"/>
    </row>
    <row r="102" spans="1:5" ht="54" x14ac:dyDescent="0.25">
      <c r="A102" s="19" t="s">
        <v>220</v>
      </c>
      <c r="B102" s="26" t="s">
        <v>41</v>
      </c>
      <c r="C102" s="12" t="s">
        <v>330</v>
      </c>
      <c r="D102" s="19"/>
      <c r="E102" s="67" t="s">
        <v>28</v>
      </c>
    </row>
    <row r="103" spans="1:5" ht="18" x14ac:dyDescent="0.25">
      <c r="A103" s="19" t="s">
        <v>221</v>
      </c>
      <c r="B103" s="18" t="s">
        <v>48</v>
      </c>
      <c r="C103" s="14" t="s">
        <v>46</v>
      </c>
      <c r="D103" s="19"/>
      <c r="E103" s="80" t="s">
        <v>28</v>
      </c>
    </row>
    <row r="104" spans="1:5" ht="36" x14ac:dyDescent="0.25">
      <c r="A104" s="19" t="s">
        <v>222</v>
      </c>
      <c r="B104" s="18" t="s">
        <v>133</v>
      </c>
      <c r="C104" s="8"/>
      <c r="D104" s="19" t="s">
        <v>54</v>
      </c>
      <c r="E104" s="96" t="s">
        <v>28</v>
      </c>
    </row>
    <row r="105" spans="1:5" ht="42.75" x14ac:dyDescent="0.25">
      <c r="A105" s="19" t="s">
        <v>223</v>
      </c>
      <c r="B105" s="18" t="s">
        <v>134</v>
      </c>
      <c r="C105" s="14" t="s">
        <v>132</v>
      </c>
      <c r="D105" s="19" t="s">
        <v>16</v>
      </c>
      <c r="E105" s="80" t="s">
        <v>28</v>
      </c>
    </row>
    <row r="106" spans="1:5" ht="36" x14ac:dyDescent="0.25">
      <c r="A106" s="19" t="s">
        <v>224</v>
      </c>
      <c r="B106" s="26" t="s">
        <v>49</v>
      </c>
      <c r="C106" s="14" t="s">
        <v>50</v>
      </c>
      <c r="D106" s="19"/>
      <c r="E106" s="80" t="s">
        <v>28</v>
      </c>
    </row>
    <row r="107" spans="1:5" ht="54" x14ac:dyDescent="0.25">
      <c r="A107" s="19" t="s">
        <v>225</v>
      </c>
      <c r="B107" s="26" t="s">
        <v>135</v>
      </c>
      <c r="C107" s="14"/>
      <c r="D107" s="19"/>
      <c r="E107" s="97" t="s">
        <v>28</v>
      </c>
    </row>
    <row r="108" spans="1:5" ht="72" x14ac:dyDescent="0.25">
      <c r="A108" s="19" t="s">
        <v>226</v>
      </c>
      <c r="B108" s="26" t="s">
        <v>331</v>
      </c>
      <c r="C108" s="14" t="s">
        <v>51</v>
      </c>
      <c r="D108" s="19" t="s">
        <v>52</v>
      </c>
      <c r="E108" s="14" t="s">
        <v>28</v>
      </c>
    </row>
    <row r="109" spans="1:5" ht="72" x14ac:dyDescent="0.25">
      <c r="A109" s="19" t="s">
        <v>227</v>
      </c>
      <c r="B109" s="26" t="s">
        <v>53</v>
      </c>
      <c r="C109" s="12" t="s">
        <v>136</v>
      </c>
      <c r="D109" s="19"/>
      <c r="E109" s="14" t="s">
        <v>28</v>
      </c>
    </row>
    <row r="110" spans="1:5" ht="108" x14ac:dyDescent="0.25">
      <c r="A110" s="19" t="s">
        <v>228</v>
      </c>
      <c r="B110" s="26" t="s">
        <v>39</v>
      </c>
      <c r="C110" s="14"/>
      <c r="D110" s="19" t="s">
        <v>16</v>
      </c>
      <c r="E110" s="14" t="s">
        <v>28</v>
      </c>
    </row>
    <row r="111" spans="1:5" ht="90" x14ac:dyDescent="0.25">
      <c r="A111" s="19" t="s">
        <v>229</v>
      </c>
      <c r="B111" s="26" t="s">
        <v>60</v>
      </c>
      <c r="C111" s="14"/>
      <c r="D111" s="19" t="s">
        <v>16</v>
      </c>
      <c r="E111" s="80" t="s">
        <v>28</v>
      </c>
    </row>
    <row r="112" spans="1:5" ht="54" x14ac:dyDescent="0.25">
      <c r="A112" s="19" t="s">
        <v>230</v>
      </c>
      <c r="B112" s="26" t="s">
        <v>59</v>
      </c>
      <c r="C112" s="13"/>
      <c r="D112" s="19" t="s">
        <v>16</v>
      </c>
      <c r="E112" s="80" t="s">
        <v>28</v>
      </c>
    </row>
    <row r="113" spans="1:5" ht="18" x14ac:dyDescent="0.25">
      <c r="A113" s="19" t="s">
        <v>231</v>
      </c>
      <c r="B113" s="26" t="s">
        <v>55</v>
      </c>
      <c r="C113" s="14"/>
      <c r="D113" s="19" t="s">
        <v>54</v>
      </c>
      <c r="E113" s="96" t="s">
        <v>28</v>
      </c>
    </row>
    <row r="114" spans="1:5" ht="90" x14ac:dyDescent="0.25">
      <c r="A114" s="19" t="s">
        <v>232</v>
      </c>
      <c r="B114" s="29" t="s">
        <v>137</v>
      </c>
      <c r="C114" s="13"/>
      <c r="D114" s="19" t="s">
        <v>54</v>
      </c>
      <c r="E114" s="70" t="s">
        <v>28</v>
      </c>
    </row>
    <row r="115" spans="1:5" ht="23.25" x14ac:dyDescent="0.25">
      <c r="A115" s="137" t="s">
        <v>141</v>
      </c>
      <c r="B115" s="138"/>
      <c r="C115" s="138"/>
      <c r="D115" s="138"/>
      <c r="E115" s="139"/>
    </row>
    <row r="116" spans="1:5" ht="36" x14ac:dyDescent="0.25">
      <c r="A116" s="19" t="s">
        <v>332</v>
      </c>
      <c r="B116" s="29" t="s">
        <v>85</v>
      </c>
      <c r="C116" s="14" t="s">
        <v>138</v>
      </c>
      <c r="D116" s="25"/>
      <c r="E116" s="74" t="s">
        <v>440</v>
      </c>
    </row>
    <row r="117" spans="1:5" ht="54" x14ac:dyDescent="0.25">
      <c r="A117" s="19" t="s">
        <v>333</v>
      </c>
      <c r="B117" s="26" t="s">
        <v>84</v>
      </c>
      <c r="C117" s="9"/>
      <c r="D117" s="19" t="s">
        <v>13</v>
      </c>
      <c r="E117" s="75" t="s">
        <v>478</v>
      </c>
    </row>
    <row r="118" spans="1:5" ht="71.25" x14ac:dyDescent="0.25">
      <c r="A118" s="19" t="s">
        <v>233</v>
      </c>
      <c r="B118" s="26" t="s">
        <v>86</v>
      </c>
      <c r="C118" s="14" t="s">
        <v>334</v>
      </c>
      <c r="D118" s="19" t="s">
        <v>2</v>
      </c>
      <c r="E118" s="76" t="s">
        <v>375</v>
      </c>
    </row>
    <row r="119" spans="1:5" ht="85.5" x14ac:dyDescent="0.25">
      <c r="A119" s="19" t="s">
        <v>234</v>
      </c>
      <c r="B119" s="26" t="s">
        <v>87</v>
      </c>
      <c r="C119" s="15" t="s">
        <v>335</v>
      </c>
      <c r="D119" s="19" t="s">
        <v>88</v>
      </c>
      <c r="E119" s="76" t="s">
        <v>375</v>
      </c>
    </row>
    <row r="120" spans="1:5" ht="72" x14ac:dyDescent="0.25">
      <c r="A120" s="19" t="s">
        <v>235</v>
      </c>
      <c r="B120" s="26" t="s">
        <v>139</v>
      </c>
      <c r="C120" s="15" t="s">
        <v>61</v>
      </c>
      <c r="D120" s="20" t="s">
        <v>14</v>
      </c>
      <c r="E120" s="77" t="s">
        <v>477</v>
      </c>
    </row>
    <row r="121" spans="1:5" ht="54" x14ac:dyDescent="0.25">
      <c r="A121" s="19" t="s">
        <v>236</v>
      </c>
      <c r="B121" s="26" t="s">
        <v>89</v>
      </c>
      <c r="C121" s="15" t="s">
        <v>62</v>
      </c>
      <c r="D121" s="20" t="s">
        <v>14</v>
      </c>
      <c r="E121" s="121" t="s">
        <v>488</v>
      </c>
    </row>
    <row r="122" spans="1:5" ht="23.25" x14ac:dyDescent="0.25">
      <c r="A122" s="137" t="s">
        <v>140</v>
      </c>
      <c r="B122" s="138"/>
      <c r="C122" s="138"/>
      <c r="D122" s="138"/>
      <c r="E122" s="139"/>
    </row>
    <row r="123" spans="1:5" ht="18" x14ac:dyDescent="0.25">
      <c r="A123" s="19" t="s">
        <v>237</v>
      </c>
      <c r="B123" s="26" t="s">
        <v>15</v>
      </c>
      <c r="C123" s="14" t="s">
        <v>63</v>
      </c>
      <c r="D123" s="19"/>
      <c r="E123" s="80" t="s">
        <v>364</v>
      </c>
    </row>
    <row r="124" spans="1:5" ht="42.75" x14ac:dyDescent="0.25">
      <c r="A124" s="19" t="s">
        <v>238</v>
      </c>
      <c r="B124" s="29" t="s">
        <v>17</v>
      </c>
      <c r="C124" s="15" t="s">
        <v>336</v>
      </c>
      <c r="D124" s="20"/>
      <c r="E124" s="14" t="s">
        <v>364</v>
      </c>
    </row>
    <row r="125" spans="1:5" ht="57" x14ac:dyDescent="0.25">
      <c r="A125" s="19" t="s">
        <v>239</v>
      </c>
      <c r="B125" s="29" t="s">
        <v>90</v>
      </c>
      <c r="C125" s="15" t="s">
        <v>337</v>
      </c>
      <c r="D125" s="20"/>
      <c r="E125" s="80"/>
    </row>
    <row r="126" spans="1:5" ht="42.75" x14ac:dyDescent="0.25">
      <c r="A126" s="19" t="s">
        <v>240</v>
      </c>
      <c r="B126" s="29" t="s">
        <v>91</v>
      </c>
      <c r="C126" s="15" t="s">
        <v>338</v>
      </c>
      <c r="D126" s="20"/>
      <c r="E126" s="80"/>
    </row>
    <row r="127" spans="1:5" ht="72" x14ac:dyDescent="0.25">
      <c r="A127" s="19" t="s">
        <v>241</v>
      </c>
      <c r="B127" s="29" t="s">
        <v>18</v>
      </c>
      <c r="C127" s="11" t="s">
        <v>29</v>
      </c>
      <c r="D127" s="20"/>
      <c r="E127" s="80"/>
    </row>
    <row r="128" spans="1:5" ht="54" x14ac:dyDescent="0.25">
      <c r="A128" s="19" t="s">
        <v>242</v>
      </c>
      <c r="B128" s="26" t="s">
        <v>19</v>
      </c>
      <c r="C128" s="15" t="s">
        <v>339</v>
      </c>
      <c r="D128" s="19"/>
      <c r="E128" s="80"/>
    </row>
    <row r="129" spans="1:5" ht="54" x14ac:dyDescent="0.25">
      <c r="A129" s="19" t="s">
        <v>243</v>
      </c>
      <c r="B129" s="26" t="s">
        <v>21</v>
      </c>
      <c r="C129" s="11" t="s">
        <v>29</v>
      </c>
      <c r="D129" s="19"/>
      <c r="E129" s="81" t="s">
        <v>405</v>
      </c>
    </row>
    <row r="130" spans="1:5" ht="54" x14ac:dyDescent="0.25">
      <c r="A130" s="19" t="s">
        <v>244</v>
      </c>
      <c r="B130" s="26" t="s">
        <v>20</v>
      </c>
      <c r="C130" s="48" t="s">
        <v>358</v>
      </c>
      <c r="D130" s="19"/>
      <c r="E130" s="81" t="s">
        <v>474</v>
      </c>
    </row>
    <row r="131" spans="1:5" ht="36" x14ac:dyDescent="0.25">
      <c r="A131" s="19" t="s">
        <v>245</v>
      </c>
      <c r="B131" s="26" t="s">
        <v>22</v>
      </c>
      <c r="C131" s="11"/>
      <c r="D131" s="19"/>
      <c r="E131" s="82"/>
    </row>
    <row r="132" spans="1:5" x14ac:dyDescent="0.25">
      <c r="B132" s="46"/>
    </row>
  </sheetData>
  <mergeCells count="18">
    <mergeCell ref="A90:E90"/>
    <mergeCell ref="A101:E101"/>
    <mergeCell ref="A115:E115"/>
    <mergeCell ref="A122:E122"/>
    <mergeCell ref="A22:E22"/>
    <mergeCell ref="A51:E51"/>
    <mergeCell ref="A58:E58"/>
    <mergeCell ref="A79:E79"/>
    <mergeCell ref="E4:E5"/>
    <mergeCell ref="A7:A8"/>
    <mergeCell ref="B7:B8"/>
    <mergeCell ref="C7:C8"/>
    <mergeCell ref="D7:D8"/>
    <mergeCell ref="A4:A5"/>
    <mergeCell ref="B4:B5"/>
    <mergeCell ref="C4:C5"/>
    <mergeCell ref="D4:D5"/>
    <mergeCell ref="A6:E6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'I_66-081 Ždiar most'!E13:E13</xm:f>
              <xm:sqref>E13</xm:sqref>
            </x14:sparkline>
          </x14:sparklines>
        </x14:sparklineGroup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'I_66-081 Ždiar most'!E12:E12</xm:f>
              <xm:sqref>E12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zoomScale="70" zoomScaleNormal="70" workbookViewId="0">
      <selection activeCell="I9" sqref="I9"/>
    </sheetView>
  </sheetViews>
  <sheetFormatPr defaultRowHeight="15" x14ac:dyDescent="0.25"/>
  <cols>
    <col min="1" max="1" width="7.42578125" style="5" customWidth="1"/>
    <col min="2" max="2" width="37" style="6" customWidth="1"/>
    <col min="3" max="3" width="48.28515625" style="44" customWidth="1"/>
    <col min="4" max="4" width="16.42578125" style="7" customWidth="1"/>
    <col min="5" max="5" width="50.5703125" customWidth="1"/>
    <col min="8" max="8" width="13.140625" customWidth="1"/>
  </cols>
  <sheetData>
    <row r="1" spans="1:5" ht="18" x14ac:dyDescent="0.25">
      <c r="A1" s="3"/>
      <c r="B1" s="38" t="s">
        <v>356</v>
      </c>
      <c r="C1" s="47">
        <v>43374</v>
      </c>
      <c r="D1" s="2"/>
      <c r="E1" s="5"/>
    </row>
    <row r="2" spans="1:5" ht="18" x14ac:dyDescent="0.25">
      <c r="A2" s="4"/>
      <c r="B2" s="38" t="s">
        <v>357</v>
      </c>
      <c r="C2" s="115">
        <v>44543</v>
      </c>
      <c r="D2" s="2"/>
      <c r="E2" s="5"/>
    </row>
    <row r="3" spans="1:5" ht="18.75" thickBot="1" x14ac:dyDescent="0.3">
      <c r="A3" s="1"/>
      <c r="B3" s="38"/>
      <c r="C3" s="10"/>
      <c r="D3" s="2"/>
      <c r="E3" s="5"/>
    </row>
    <row r="4" spans="1:5" ht="15" customHeight="1" x14ac:dyDescent="0.25">
      <c r="A4" s="132" t="s">
        <v>261</v>
      </c>
      <c r="B4" s="132" t="s">
        <v>71</v>
      </c>
      <c r="C4" s="132" t="s">
        <v>72</v>
      </c>
      <c r="D4" s="122" t="s">
        <v>24</v>
      </c>
      <c r="E4" s="122" t="s">
        <v>341</v>
      </c>
    </row>
    <row r="5" spans="1:5" ht="30.75" customHeight="1" thickBot="1" x14ac:dyDescent="0.3">
      <c r="A5" s="133"/>
      <c r="B5" s="133"/>
      <c r="C5" s="133"/>
      <c r="D5" s="123"/>
      <c r="E5" s="123"/>
    </row>
    <row r="6" spans="1:5" ht="23.25" x14ac:dyDescent="0.25">
      <c r="A6" s="134" t="s">
        <v>145</v>
      </c>
      <c r="B6" s="135"/>
      <c r="C6" s="135"/>
      <c r="D6" s="135"/>
      <c r="E6" s="136"/>
    </row>
    <row r="7" spans="1:5" ht="45" x14ac:dyDescent="0.25">
      <c r="A7" s="124" t="s">
        <v>246</v>
      </c>
      <c r="B7" s="126" t="s">
        <v>30</v>
      </c>
      <c r="C7" s="128"/>
      <c r="D7" s="130"/>
      <c r="E7" s="83" t="s">
        <v>359</v>
      </c>
    </row>
    <row r="8" spans="1:5" ht="18.75" customHeight="1" x14ac:dyDescent="0.25">
      <c r="A8" s="125"/>
      <c r="B8" s="127"/>
      <c r="C8" s="129"/>
      <c r="D8" s="131"/>
      <c r="E8" s="84" t="s">
        <v>441</v>
      </c>
    </row>
    <row r="9" spans="1:5" ht="42.75" x14ac:dyDescent="0.25">
      <c r="A9" s="19" t="s">
        <v>247</v>
      </c>
      <c r="B9" s="18" t="s">
        <v>56</v>
      </c>
      <c r="C9" s="15" t="s">
        <v>57</v>
      </c>
      <c r="D9" s="20"/>
      <c r="E9" s="104" t="s">
        <v>442</v>
      </c>
    </row>
    <row r="10" spans="1:5" ht="85.5" x14ac:dyDescent="0.25">
      <c r="A10" s="19" t="s">
        <v>248</v>
      </c>
      <c r="B10" s="18" t="s">
        <v>31</v>
      </c>
      <c r="C10" s="15" t="s">
        <v>262</v>
      </c>
      <c r="D10" s="20"/>
      <c r="E10" s="89" t="s">
        <v>443</v>
      </c>
    </row>
    <row r="11" spans="1:5" ht="409.5" x14ac:dyDescent="0.25">
      <c r="A11" s="19" t="s">
        <v>249</v>
      </c>
      <c r="B11" s="18" t="s">
        <v>263</v>
      </c>
      <c r="C11" s="15" t="s">
        <v>264</v>
      </c>
      <c r="D11" s="20"/>
      <c r="E11" s="91" t="s">
        <v>444</v>
      </c>
    </row>
    <row r="12" spans="1:5" ht="142.5" x14ac:dyDescent="0.25">
      <c r="A12" s="49" t="s">
        <v>250</v>
      </c>
      <c r="B12" s="18" t="s">
        <v>42</v>
      </c>
      <c r="C12" s="14" t="s">
        <v>343</v>
      </c>
      <c r="D12" s="20"/>
      <c r="E12" s="79" t="s">
        <v>28</v>
      </c>
    </row>
    <row r="13" spans="1:5" ht="42.75" x14ac:dyDescent="0.25">
      <c r="A13" s="49" t="s">
        <v>251</v>
      </c>
      <c r="B13" s="18" t="s">
        <v>265</v>
      </c>
      <c r="C13" s="15" t="s">
        <v>267</v>
      </c>
      <c r="D13" s="20"/>
      <c r="E13" s="14" t="s">
        <v>475</v>
      </c>
    </row>
    <row r="14" spans="1:5" ht="57" x14ac:dyDescent="0.25">
      <c r="A14" s="49" t="s">
        <v>252</v>
      </c>
      <c r="B14" s="18" t="s">
        <v>266</v>
      </c>
      <c r="C14" s="15"/>
      <c r="D14" s="20"/>
      <c r="E14" s="100" t="s">
        <v>366</v>
      </c>
    </row>
    <row r="15" spans="1:5" ht="36" x14ac:dyDescent="0.25">
      <c r="A15" s="49" t="s">
        <v>253</v>
      </c>
      <c r="B15" s="26" t="s">
        <v>32</v>
      </c>
      <c r="C15" s="15" t="s">
        <v>268</v>
      </c>
      <c r="D15" s="20" t="s">
        <v>0</v>
      </c>
      <c r="E15" s="85">
        <v>210</v>
      </c>
    </row>
    <row r="16" spans="1:5" ht="72" x14ac:dyDescent="0.25">
      <c r="A16" s="49" t="s">
        <v>254</v>
      </c>
      <c r="B16" s="18" t="s">
        <v>33</v>
      </c>
      <c r="C16" s="15" t="s">
        <v>269</v>
      </c>
      <c r="D16" s="20" t="s">
        <v>0</v>
      </c>
      <c r="E16" s="79">
        <v>0</v>
      </c>
    </row>
    <row r="17" spans="1:5" ht="54" x14ac:dyDescent="0.25">
      <c r="A17" s="49" t="s">
        <v>255</v>
      </c>
      <c r="B17" s="18" t="s">
        <v>270</v>
      </c>
      <c r="C17" s="15" t="s">
        <v>271</v>
      </c>
      <c r="D17" s="20" t="s">
        <v>2</v>
      </c>
      <c r="E17" s="79">
        <v>0</v>
      </c>
    </row>
    <row r="18" spans="1:5" ht="28.5" x14ac:dyDescent="0.25">
      <c r="A18" s="49" t="s">
        <v>256</v>
      </c>
      <c r="B18" s="26" t="s">
        <v>43</v>
      </c>
      <c r="C18" s="11" t="s">
        <v>101</v>
      </c>
      <c r="D18" s="20"/>
      <c r="E18" s="79" t="s">
        <v>445</v>
      </c>
    </row>
    <row r="19" spans="1:5" ht="18" x14ac:dyDescent="0.25">
      <c r="A19" s="49" t="s">
        <v>257</v>
      </c>
      <c r="B19" s="26" t="s">
        <v>34</v>
      </c>
      <c r="C19" s="11" t="s">
        <v>65</v>
      </c>
      <c r="D19" s="20"/>
      <c r="E19" s="79" t="s">
        <v>433</v>
      </c>
    </row>
    <row r="20" spans="1:5" ht="57" x14ac:dyDescent="0.25">
      <c r="A20" s="49" t="s">
        <v>258</v>
      </c>
      <c r="B20" s="27" t="s">
        <v>44</v>
      </c>
      <c r="C20" s="15" t="s">
        <v>272</v>
      </c>
      <c r="D20" s="20" t="s">
        <v>2</v>
      </c>
      <c r="E20" s="86">
        <v>0</v>
      </c>
    </row>
    <row r="21" spans="1:5" ht="54" x14ac:dyDescent="0.25">
      <c r="A21" s="49" t="s">
        <v>259</v>
      </c>
      <c r="B21" s="18" t="s">
        <v>35</v>
      </c>
      <c r="C21" s="15"/>
      <c r="D21" s="16" t="s">
        <v>23</v>
      </c>
      <c r="E21" s="79">
        <v>0</v>
      </c>
    </row>
    <row r="22" spans="1:5" ht="23.25" x14ac:dyDescent="0.25">
      <c r="A22" s="137" t="s">
        <v>144</v>
      </c>
      <c r="B22" s="138"/>
      <c r="C22" s="138"/>
      <c r="D22" s="138"/>
      <c r="E22" s="139"/>
    </row>
    <row r="23" spans="1:5" ht="36" x14ac:dyDescent="0.25">
      <c r="A23" s="19" t="s">
        <v>150</v>
      </c>
      <c r="B23" s="18" t="s">
        <v>96</v>
      </c>
      <c r="C23" s="15" t="s">
        <v>36</v>
      </c>
      <c r="D23" s="20" t="s">
        <v>107</v>
      </c>
      <c r="E23" s="79">
        <v>0</v>
      </c>
    </row>
    <row r="24" spans="1:5" ht="54" x14ac:dyDescent="0.25">
      <c r="A24" s="20" t="s">
        <v>151</v>
      </c>
      <c r="B24" s="18" t="s">
        <v>273</v>
      </c>
      <c r="C24" s="15"/>
      <c r="D24" s="20" t="s">
        <v>7</v>
      </c>
      <c r="E24" s="79" t="s">
        <v>376</v>
      </c>
    </row>
    <row r="25" spans="1:5" ht="54" x14ac:dyDescent="0.25">
      <c r="A25" s="19" t="s">
        <v>152</v>
      </c>
      <c r="B25" s="18" t="s">
        <v>274</v>
      </c>
      <c r="C25" s="15" t="s">
        <v>37</v>
      </c>
      <c r="D25" s="20" t="s">
        <v>8</v>
      </c>
      <c r="E25" s="79">
        <v>152.9</v>
      </c>
    </row>
    <row r="26" spans="1:5" ht="54" x14ac:dyDescent="0.25">
      <c r="A26" s="19" t="s">
        <v>153</v>
      </c>
      <c r="B26" s="27" t="s">
        <v>275</v>
      </c>
      <c r="C26" s="11" t="s">
        <v>97</v>
      </c>
      <c r="D26" s="20" t="s">
        <v>277</v>
      </c>
      <c r="E26" s="79">
        <v>0</v>
      </c>
    </row>
    <row r="27" spans="1:5" ht="36" x14ac:dyDescent="0.25">
      <c r="A27" s="19" t="s">
        <v>154</v>
      </c>
      <c r="B27" s="27" t="s">
        <v>276</v>
      </c>
      <c r="C27" s="11" t="s">
        <v>278</v>
      </c>
      <c r="D27" s="20" t="s">
        <v>99</v>
      </c>
      <c r="E27" s="79" t="s">
        <v>377</v>
      </c>
    </row>
    <row r="28" spans="1:5" ht="18" x14ac:dyDescent="0.25">
      <c r="A28" s="19" t="s">
        <v>155</v>
      </c>
      <c r="B28" s="27" t="s">
        <v>279</v>
      </c>
      <c r="C28" s="11" t="s">
        <v>66</v>
      </c>
      <c r="D28" s="20" t="s">
        <v>1</v>
      </c>
      <c r="E28" s="79" t="s">
        <v>28</v>
      </c>
    </row>
    <row r="29" spans="1:5" ht="36" x14ac:dyDescent="0.25">
      <c r="A29" s="19" t="s">
        <v>156</v>
      </c>
      <c r="B29" s="27" t="s">
        <v>280</v>
      </c>
      <c r="C29" s="11" t="s">
        <v>98</v>
      </c>
      <c r="D29" s="20" t="s">
        <v>1</v>
      </c>
      <c r="E29" s="79" t="s">
        <v>446</v>
      </c>
    </row>
    <row r="30" spans="1:5" ht="42.75" x14ac:dyDescent="0.25">
      <c r="A30" s="19" t="s">
        <v>157</v>
      </c>
      <c r="B30" s="18" t="s">
        <v>281</v>
      </c>
      <c r="C30" s="15" t="s">
        <v>282</v>
      </c>
      <c r="D30" s="16" t="s">
        <v>100</v>
      </c>
      <c r="E30" s="79" t="s">
        <v>373</v>
      </c>
    </row>
    <row r="31" spans="1:5" ht="54" x14ac:dyDescent="0.25">
      <c r="A31" s="19" t="s">
        <v>158</v>
      </c>
      <c r="B31" s="18" t="s">
        <v>67</v>
      </c>
      <c r="C31" s="11" t="s">
        <v>69</v>
      </c>
      <c r="D31" s="16" t="s">
        <v>1</v>
      </c>
      <c r="E31" s="79">
        <v>0</v>
      </c>
    </row>
    <row r="32" spans="1:5" ht="36" x14ac:dyDescent="0.25">
      <c r="A32" s="19" t="s">
        <v>159</v>
      </c>
      <c r="B32" s="18" t="s">
        <v>68</v>
      </c>
      <c r="C32" s="11" t="s">
        <v>286</v>
      </c>
      <c r="D32" s="20" t="s">
        <v>1</v>
      </c>
      <c r="E32" s="79" t="s">
        <v>447</v>
      </c>
    </row>
    <row r="33" spans="1:5" ht="57" x14ac:dyDescent="0.25">
      <c r="A33" s="19" t="s">
        <v>160</v>
      </c>
      <c r="B33" s="18" t="s">
        <v>283</v>
      </c>
      <c r="C33" s="14" t="s">
        <v>284</v>
      </c>
      <c r="D33" s="20" t="s">
        <v>58</v>
      </c>
      <c r="E33" s="79" t="s">
        <v>372</v>
      </c>
    </row>
    <row r="34" spans="1:5" ht="36" x14ac:dyDescent="0.25">
      <c r="A34" s="19" t="s">
        <v>161</v>
      </c>
      <c r="B34" s="27" t="s">
        <v>287</v>
      </c>
      <c r="C34" s="14" t="s">
        <v>260</v>
      </c>
      <c r="D34" s="20" t="s">
        <v>0</v>
      </c>
      <c r="E34" s="79" t="s">
        <v>28</v>
      </c>
    </row>
    <row r="35" spans="1:5" ht="36" x14ac:dyDescent="0.25">
      <c r="A35" s="19" t="s">
        <v>162</v>
      </c>
      <c r="B35" s="27" t="s">
        <v>288</v>
      </c>
      <c r="C35" s="14" t="s">
        <v>102</v>
      </c>
      <c r="D35" s="20" t="s">
        <v>0</v>
      </c>
      <c r="E35" s="79" t="s">
        <v>28</v>
      </c>
    </row>
    <row r="36" spans="1:5" ht="28.5" x14ac:dyDescent="0.25">
      <c r="A36" s="19" t="s">
        <v>163</v>
      </c>
      <c r="B36" s="18" t="s">
        <v>285</v>
      </c>
      <c r="C36" s="11" t="s">
        <v>104</v>
      </c>
      <c r="D36" s="20" t="s">
        <v>0</v>
      </c>
      <c r="E36" s="87" t="s">
        <v>448</v>
      </c>
    </row>
    <row r="37" spans="1:5" ht="57" x14ac:dyDescent="0.25">
      <c r="A37" s="19" t="s">
        <v>164</v>
      </c>
      <c r="B37" s="18" t="s">
        <v>103</v>
      </c>
      <c r="C37" s="15" t="s">
        <v>105</v>
      </c>
      <c r="D37" s="20" t="s">
        <v>0</v>
      </c>
      <c r="E37" s="75" t="s">
        <v>449</v>
      </c>
    </row>
    <row r="38" spans="1:5" ht="36" x14ac:dyDescent="0.25">
      <c r="A38" s="19" t="s">
        <v>165</v>
      </c>
      <c r="B38" s="26" t="s">
        <v>4</v>
      </c>
      <c r="C38" s="11"/>
      <c r="D38" s="19" t="s">
        <v>0</v>
      </c>
      <c r="E38" s="85" t="s">
        <v>28</v>
      </c>
    </row>
    <row r="39" spans="1:5" ht="18" x14ac:dyDescent="0.25">
      <c r="A39" s="19" t="s">
        <v>166</v>
      </c>
      <c r="B39" s="26" t="s">
        <v>5</v>
      </c>
      <c r="C39" s="11"/>
      <c r="D39" s="19" t="s">
        <v>0</v>
      </c>
      <c r="E39" s="79" t="s">
        <v>28</v>
      </c>
    </row>
    <row r="40" spans="1:5" ht="36" x14ac:dyDescent="0.25">
      <c r="A40" s="19" t="s">
        <v>167</v>
      </c>
      <c r="B40" s="29" t="s">
        <v>70</v>
      </c>
      <c r="C40" s="12"/>
      <c r="D40" s="22" t="s">
        <v>52</v>
      </c>
      <c r="E40" s="88" t="s">
        <v>28</v>
      </c>
    </row>
    <row r="41" spans="1:5" ht="36" x14ac:dyDescent="0.25">
      <c r="A41" s="19" t="s">
        <v>168</v>
      </c>
      <c r="B41" s="29" t="s">
        <v>344</v>
      </c>
      <c r="C41" s="11" t="s">
        <v>64</v>
      </c>
      <c r="D41" s="19" t="s">
        <v>3</v>
      </c>
      <c r="E41" s="88">
        <v>69</v>
      </c>
    </row>
    <row r="42" spans="1:5" ht="18" x14ac:dyDescent="0.25">
      <c r="A42" s="19" t="s">
        <v>169</v>
      </c>
      <c r="B42" s="27" t="s">
        <v>106</v>
      </c>
      <c r="C42" s="13"/>
      <c r="D42" s="19" t="s">
        <v>3</v>
      </c>
      <c r="E42" s="79">
        <v>0</v>
      </c>
    </row>
    <row r="43" spans="1:5" ht="54" x14ac:dyDescent="0.25">
      <c r="A43" s="19" t="s">
        <v>170</v>
      </c>
      <c r="B43" s="27" t="s">
        <v>289</v>
      </c>
      <c r="C43" s="32"/>
      <c r="D43" s="19" t="s">
        <v>7</v>
      </c>
      <c r="E43" s="85">
        <v>1</v>
      </c>
    </row>
    <row r="44" spans="1:5" ht="54" x14ac:dyDescent="0.25">
      <c r="A44" s="19" t="s">
        <v>171</v>
      </c>
      <c r="B44" s="18" t="s">
        <v>290</v>
      </c>
      <c r="C44" s="14" t="s">
        <v>109</v>
      </c>
      <c r="D44" s="23" t="s">
        <v>108</v>
      </c>
      <c r="E44" s="79" t="s">
        <v>28</v>
      </c>
    </row>
    <row r="45" spans="1:5" ht="72" x14ac:dyDescent="0.25">
      <c r="A45" s="19" t="s">
        <v>172</v>
      </c>
      <c r="B45" s="26" t="s">
        <v>45</v>
      </c>
      <c r="C45" s="17"/>
      <c r="D45" s="19"/>
      <c r="E45" s="56" t="s">
        <v>28</v>
      </c>
    </row>
    <row r="46" spans="1:5" ht="72" x14ac:dyDescent="0.25">
      <c r="A46" s="19" t="s">
        <v>173</v>
      </c>
      <c r="B46" s="26" t="s">
        <v>291</v>
      </c>
      <c r="C46" s="15" t="s">
        <v>292</v>
      </c>
      <c r="D46" s="19"/>
      <c r="E46" s="79" t="s">
        <v>28</v>
      </c>
    </row>
    <row r="47" spans="1:5" ht="54" x14ac:dyDescent="0.25">
      <c r="A47" s="19" t="s">
        <v>174</v>
      </c>
      <c r="B47" s="26" t="s">
        <v>26</v>
      </c>
      <c r="C47" s="11"/>
      <c r="D47" s="19" t="s">
        <v>1</v>
      </c>
      <c r="E47" s="79" t="s">
        <v>28</v>
      </c>
    </row>
    <row r="48" spans="1:5" ht="72" x14ac:dyDescent="0.25">
      <c r="A48" s="19" t="s">
        <v>175</v>
      </c>
      <c r="B48" s="26" t="s">
        <v>27</v>
      </c>
      <c r="C48" s="9"/>
      <c r="D48" s="20" t="s">
        <v>1</v>
      </c>
      <c r="E48" s="79" t="s">
        <v>28</v>
      </c>
    </row>
    <row r="49" spans="1:5" ht="42.75" x14ac:dyDescent="0.25">
      <c r="A49" s="19" t="s">
        <v>176</v>
      </c>
      <c r="B49" s="26" t="s">
        <v>6</v>
      </c>
      <c r="C49" s="15" t="s">
        <v>110</v>
      </c>
      <c r="D49" s="20" t="s">
        <v>7</v>
      </c>
      <c r="E49" s="79" t="s">
        <v>28</v>
      </c>
    </row>
    <row r="50" spans="1:5" ht="108" x14ac:dyDescent="0.25">
      <c r="A50" s="19" t="s">
        <v>177</v>
      </c>
      <c r="B50" s="18" t="s">
        <v>293</v>
      </c>
      <c r="C50" s="15" t="s">
        <v>294</v>
      </c>
      <c r="D50" s="19" t="s">
        <v>7</v>
      </c>
      <c r="E50" s="79" t="s">
        <v>28</v>
      </c>
    </row>
    <row r="51" spans="1:5" ht="23.25" x14ac:dyDescent="0.25">
      <c r="A51" s="137" t="s">
        <v>143</v>
      </c>
      <c r="B51" s="138"/>
      <c r="C51" s="138"/>
      <c r="D51" s="138"/>
      <c r="E51" s="139"/>
    </row>
    <row r="52" spans="1:5" ht="57" x14ac:dyDescent="0.25">
      <c r="A52" s="19" t="s">
        <v>305</v>
      </c>
      <c r="B52" s="26" t="s">
        <v>295</v>
      </c>
      <c r="C52" s="15" t="s">
        <v>296</v>
      </c>
      <c r="D52" s="16" t="s">
        <v>111</v>
      </c>
      <c r="E52" s="75" t="s">
        <v>450</v>
      </c>
    </row>
    <row r="53" spans="1:5" ht="57" x14ac:dyDescent="0.25">
      <c r="A53" s="19" t="s">
        <v>178</v>
      </c>
      <c r="B53" s="26" t="s">
        <v>75</v>
      </c>
      <c r="C53" s="15" t="s">
        <v>297</v>
      </c>
      <c r="D53" s="16" t="s">
        <v>112</v>
      </c>
      <c r="E53" s="75" t="s">
        <v>451</v>
      </c>
    </row>
    <row r="54" spans="1:5" ht="90" x14ac:dyDescent="0.25">
      <c r="A54" s="19" t="s">
        <v>179</v>
      </c>
      <c r="B54" s="26" t="s">
        <v>73</v>
      </c>
      <c r="C54" s="15" t="s">
        <v>298</v>
      </c>
      <c r="D54" s="20"/>
      <c r="E54" s="79" t="s">
        <v>393</v>
      </c>
    </row>
    <row r="55" spans="1:5" ht="57" x14ac:dyDescent="0.25">
      <c r="A55" s="19" t="s">
        <v>180</v>
      </c>
      <c r="B55" s="29" t="s">
        <v>74</v>
      </c>
      <c r="C55" s="11" t="s">
        <v>299</v>
      </c>
      <c r="D55" s="9"/>
      <c r="E55" s="79" t="s">
        <v>393</v>
      </c>
    </row>
    <row r="56" spans="1:5" ht="54" x14ac:dyDescent="0.25">
      <c r="A56" s="19" t="s">
        <v>181</v>
      </c>
      <c r="B56" s="29" t="s">
        <v>300</v>
      </c>
      <c r="C56" s="15" t="s">
        <v>301</v>
      </c>
      <c r="D56" s="22" t="s">
        <v>2</v>
      </c>
      <c r="E56" s="90">
        <v>1</v>
      </c>
    </row>
    <row r="57" spans="1:5" ht="72" x14ac:dyDescent="0.25">
      <c r="A57" s="19" t="s">
        <v>182</v>
      </c>
      <c r="B57" s="29" t="s">
        <v>303</v>
      </c>
      <c r="C57" s="15" t="s">
        <v>302</v>
      </c>
      <c r="D57" s="19" t="s">
        <v>113</v>
      </c>
      <c r="E57" s="75" t="s">
        <v>452</v>
      </c>
    </row>
    <row r="58" spans="1:5" ht="23.25" x14ac:dyDescent="0.25">
      <c r="A58" s="137" t="s">
        <v>142</v>
      </c>
      <c r="B58" s="138"/>
      <c r="C58" s="138"/>
      <c r="D58" s="138"/>
      <c r="E58" s="139"/>
    </row>
    <row r="59" spans="1:5" ht="54" x14ac:dyDescent="0.25">
      <c r="A59" s="19" t="s">
        <v>183</v>
      </c>
      <c r="B59" s="29" t="s">
        <v>304</v>
      </c>
      <c r="C59" s="11" t="s">
        <v>76</v>
      </c>
      <c r="D59" s="19" t="s">
        <v>0</v>
      </c>
      <c r="E59" s="80"/>
    </row>
    <row r="60" spans="1:5" ht="105" x14ac:dyDescent="0.25">
      <c r="A60" s="19">
        <v>50</v>
      </c>
      <c r="B60" s="27" t="s">
        <v>306</v>
      </c>
      <c r="C60" s="39" t="s">
        <v>115</v>
      </c>
      <c r="D60" s="19" t="s">
        <v>114</v>
      </c>
      <c r="E60" s="91" t="s">
        <v>453</v>
      </c>
    </row>
    <row r="61" spans="1:5" ht="54" x14ac:dyDescent="0.25">
      <c r="A61" s="19" t="s">
        <v>184</v>
      </c>
      <c r="B61" s="26" t="s">
        <v>345</v>
      </c>
      <c r="C61" s="15" t="s">
        <v>307</v>
      </c>
      <c r="D61" s="19" t="s">
        <v>116</v>
      </c>
      <c r="E61" s="14"/>
    </row>
    <row r="62" spans="1:5" ht="54" x14ac:dyDescent="0.25">
      <c r="A62" s="19" t="s">
        <v>185</v>
      </c>
      <c r="B62" s="27" t="s">
        <v>346</v>
      </c>
      <c r="C62" s="15" t="s">
        <v>308</v>
      </c>
      <c r="D62" s="19" t="s">
        <v>116</v>
      </c>
      <c r="E62" s="14"/>
    </row>
    <row r="63" spans="1:5" ht="54" x14ac:dyDescent="0.25">
      <c r="A63" s="19" t="s">
        <v>186</v>
      </c>
      <c r="B63" s="45" t="s">
        <v>347</v>
      </c>
      <c r="C63" s="11" t="s">
        <v>309</v>
      </c>
      <c r="D63" s="33" t="s">
        <v>52</v>
      </c>
      <c r="E63" s="14"/>
    </row>
    <row r="64" spans="1:5" ht="114" x14ac:dyDescent="0.25">
      <c r="A64" s="19" t="s">
        <v>187</v>
      </c>
      <c r="B64" s="18" t="s">
        <v>117</v>
      </c>
      <c r="C64" s="15" t="s">
        <v>311</v>
      </c>
      <c r="D64" s="16" t="s">
        <v>118</v>
      </c>
      <c r="E64" s="14" t="s">
        <v>454</v>
      </c>
    </row>
    <row r="65" spans="1:5" ht="57" x14ac:dyDescent="0.25">
      <c r="A65" s="19" t="s">
        <v>188</v>
      </c>
      <c r="B65" s="27" t="s">
        <v>121</v>
      </c>
      <c r="C65" s="41" t="s">
        <v>310</v>
      </c>
      <c r="D65" s="16" t="s">
        <v>118</v>
      </c>
      <c r="E65" s="91" t="s">
        <v>455</v>
      </c>
    </row>
    <row r="66" spans="1:5" ht="57" x14ac:dyDescent="0.25">
      <c r="A66" s="19" t="s">
        <v>189</v>
      </c>
      <c r="B66" s="18" t="s">
        <v>122</v>
      </c>
      <c r="C66" s="40" t="s">
        <v>310</v>
      </c>
      <c r="D66" s="16" t="s">
        <v>118</v>
      </c>
      <c r="E66" s="14"/>
    </row>
    <row r="67" spans="1:5" ht="54" x14ac:dyDescent="0.25">
      <c r="A67" s="19" t="s">
        <v>190</v>
      </c>
      <c r="B67" s="26" t="s">
        <v>348</v>
      </c>
      <c r="C67" s="14" t="s">
        <v>312</v>
      </c>
      <c r="D67" s="16" t="s">
        <v>340</v>
      </c>
      <c r="E67" s="75" t="s">
        <v>28</v>
      </c>
    </row>
    <row r="68" spans="1:5" ht="36" x14ac:dyDescent="0.25">
      <c r="A68" s="19" t="s">
        <v>191</v>
      </c>
      <c r="B68" s="27" t="s">
        <v>119</v>
      </c>
      <c r="C68" s="41" t="s">
        <v>313</v>
      </c>
      <c r="D68" s="16" t="s">
        <v>340</v>
      </c>
      <c r="E68" s="75" t="s">
        <v>28</v>
      </c>
    </row>
    <row r="69" spans="1:5" ht="54" x14ac:dyDescent="0.25">
      <c r="A69" s="19" t="s">
        <v>192</v>
      </c>
      <c r="B69" s="18" t="s">
        <v>120</v>
      </c>
      <c r="C69" s="40" t="s">
        <v>313</v>
      </c>
      <c r="D69" s="16" t="s">
        <v>340</v>
      </c>
      <c r="E69" s="75" t="s">
        <v>28</v>
      </c>
    </row>
    <row r="70" spans="1:5" ht="45" x14ac:dyDescent="0.25">
      <c r="A70" s="19">
        <v>60</v>
      </c>
      <c r="B70" s="27" t="s">
        <v>314</v>
      </c>
      <c r="C70" s="39" t="s">
        <v>315</v>
      </c>
      <c r="D70" s="12" t="s">
        <v>94</v>
      </c>
      <c r="E70" s="75" t="s">
        <v>28</v>
      </c>
    </row>
    <row r="71" spans="1:5" ht="36" x14ac:dyDescent="0.25">
      <c r="A71" s="19">
        <v>61</v>
      </c>
      <c r="B71" s="29" t="s">
        <v>349</v>
      </c>
      <c r="C71" s="39" t="s">
        <v>316</v>
      </c>
      <c r="D71" s="21" t="s">
        <v>93</v>
      </c>
      <c r="E71" s="75" t="s">
        <v>28</v>
      </c>
    </row>
    <row r="72" spans="1:5" ht="60" x14ac:dyDescent="0.25">
      <c r="A72" s="19" t="s">
        <v>193</v>
      </c>
      <c r="B72" s="18" t="s">
        <v>317</v>
      </c>
      <c r="C72" s="35" t="s">
        <v>318</v>
      </c>
      <c r="D72" s="20"/>
      <c r="E72" s="75" t="s">
        <v>28</v>
      </c>
    </row>
    <row r="73" spans="1:5" ht="60" x14ac:dyDescent="0.25">
      <c r="A73" s="19" t="s">
        <v>194</v>
      </c>
      <c r="B73" s="27" t="s">
        <v>350</v>
      </c>
      <c r="C73" s="39" t="s">
        <v>319</v>
      </c>
      <c r="D73" s="21"/>
      <c r="E73" s="75" t="s">
        <v>28</v>
      </c>
    </row>
    <row r="74" spans="1:5" ht="105" x14ac:dyDescent="0.25">
      <c r="A74" s="19" t="s">
        <v>195</v>
      </c>
      <c r="B74" s="18" t="s">
        <v>351</v>
      </c>
      <c r="C74" s="42" t="s">
        <v>320</v>
      </c>
      <c r="D74" s="20" t="s">
        <v>95</v>
      </c>
      <c r="E74" s="75" t="s">
        <v>28</v>
      </c>
    </row>
    <row r="75" spans="1:5" ht="54" x14ac:dyDescent="0.25">
      <c r="A75" s="19" t="s">
        <v>196</v>
      </c>
      <c r="B75" s="18" t="s">
        <v>352</v>
      </c>
      <c r="C75" s="18" t="s">
        <v>342</v>
      </c>
      <c r="D75" s="20" t="s">
        <v>2</v>
      </c>
      <c r="E75" s="75" t="s">
        <v>28</v>
      </c>
    </row>
    <row r="76" spans="1:5" ht="72" x14ac:dyDescent="0.25">
      <c r="A76" s="19" t="s">
        <v>197</v>
      </c>
      <c r="B76" s="26" t="s">
        <v>353</v>
      </c>
      <c r="C76" s="35" t="s">
        <v>321</v>
      </c>
      <c r="D76" s="34" t="s">
        <v>2</v>
      </c>
      <c r="E76" s="75" t="s">
        <v>28</v>
      </c>
    </row>
    <row r="77" spans="1:5" ht="54" x14ac:dyDescent="0.25">
      <c r="A77" s="19" t="s">
        <v>198</v>
      </c>
      <c r="B77" s="26" t="s">
        <v>92</v>
      </c>
      <c r="C77" s="35" t="s">
        <v>322</v>
      </c>
      <c r="D77" s="34" t="s">
        <v>2</v>
      </c>
      <c r="E77" s="75" t="s">
        <v>28</v>
      </c>
    </row>
    <row r="78" spans="1:5" ht="72" x14ac:dyDescent="0.25">
      <c r="A78" s="19" t="s">
        <v>199</v>
      </c>
      <c r="B78" s="26" t="s">
        <v>355</v>
      </c>
      <c r="C78" s="35"/>
      <c r="D78" s="28" t="s">
        <v>354</v>
      </c>
      <c r="E78" s="75" t="s">
        <v>28</v>
      </c>
    </row>
    <row r="79" spans="1:5" ht="23.25" x14ac:dyDescent="0.25">
      <c r="A79" s="137" t="s">
        <v>124</v>
      </c>
      <c r="B79" s="138"/>
      <c r="C79" s="138"/>
      <c r="D79" s="138"/>
      <c r="E79" s="139"/>
    </row>
    <row r="80" spans="1:5" ht="72" x14ac:dyDescent="0.25">
      <c r="A80" s="19" t="s">
        <v>200</v>
      </c>
      <c r="B80" s="18" t="s">
        <v>125</v>
      </c>
      <c r="C80" s="43" t="s">
        <v>147</v>
      </c>
      <c r="D80" s="24" t="s">
        <v>52</v>
      </c>
      <c r="E80" s="92"/>
    </row>
    <row r="81" spans="1:5" ht="54" x14ac:dyDescent="0.25">
      <c r="A81" s="19" t="s">
        <v>201</v>
      </c>
      <c r="B81" s="27" t="s">
        <v>149</v>
      </c>
      <c r="C81" s="15" t="s">
        <v>123</v>
      </c>
      <c r="D81" s="24" t="s">
        <v>52</v>
      </c>
      <c r="E81" s="92"/>
    </row>
    <row r="82" spans="1:5" ht="114" x14ac:dyDescent="0.25">
      <c r="A82" s="19" t="s">
        <v>202</v>
      </c>
      <c r="B82" s="26" t="s">
        <v>148</v>
      </c>
      <c r="C82" s="15" t="s">
        <v>323</v>
      </c>
      <c r="D82" s="19" t="s">
        <v>2</v>
      </c>
      <c r="E82" s="14"/>
    </row>
    <row r="83" spans="1:5" ht="36" x14ac:dyDescent="0.25">
      <c r="A83" s="19" t="s">
        <v>203</v>
      </c>
      <c r="B83" s="29" t="s">
        <v>77</v>
      </c>
      <c r="C83" s="15" t="s">
        <v>147</v>
      </c>
      <c r="D83" s="24" t="s">
        <v>52</v>
      </c>
      <c r="E83" s="14" t="s">
        <v>384</v>
      </c>
    </row>
    <row r="84" spans="1:5" ht="72" x14ac:dyDescent="0.25">
      <c r="A84" s="19" t="s">
        <v>204</v>
      </c>
      <c r="B84" s="26" t="s">
        <v>25</v>
      </c>
      <c r="C84" s="36"/>
      <c r="D84" s="19" t="s">
        <v>47</v>
      </c>
      <c r="E84" s="93" t="s">
        <v>379</v>
      </c>
    </row>
    <row r="85" spans="1:5" ht="72" x14ac:dyDescent="0.25">
      <c r="A85" s="19" t="s">
        <v>205</v>
      </c>
      <c r="B85" s="27" t="s">
        <v>126</v>
      </c>
      <c r="C85" s="30" t="s">
        <v>147</v>
      </c>
      <c r="D85" s="24" t="s">
        <v>52</v>
      </c>
      <c r="E85" s="92">
        <v>499716</v>
      </c>
    </row>
    <row r="86" spans="1:5" ht="54" x14ac:dyDescent="0.25">
      <c r="A86" s="19" t="s">
        <v>206</v>
      </c>
      <c r="B86" s="29" t="s">
        <v>127</v>
      </c>
      <c r="C86" s="15" t="s">
        <v>324</v>
      </c>
      <c r="D86" s="19" t="s">
        <v>2</v>
      </c>
      <c r="E86" s="14" t="s">
        <v>383</v>
      </c>
    </row>
    <row r="87" spans="1:5" ht="36" x14ac:dyDescent="0.25">
      <c r="A87" s="19" t="s">
        <v>207</v>
      </c>
      <c r="B87" s="29" t="s">
        <v>78</v>
      </c>
      <c r="C87" s="14" t="s">
        <v>147</v>
      </c>
      <c r="D87" s="24" t="s">
        <v>52</v>
      </c>
      <c r="E87" s="92">
        <v>150795</v>
      </c>
    </row>
    <row r="88" spans="1:5" ht="36" x14ac:dyDescent="0.25">
      <c r="A88" s="19" t="s">
        <v>208</v>
      </c>
      <c r="B88" s="26" t="s">
        <v>10</v>
      </c>
      <c r="C88" s="14" t="s">
        <v>147</v>
      </c>
      <c r="D88" s="20" t="s">
        <v>2</v>
      </c>
      <c r="E88" s="80">
        <v>5.33</v>
      </c>
    </row>
    <row r="89" spans="1:5" ht="36" x14ac:dyDescent="0.25">
      <c r="A89" s="19" t="s">
        <v>209</v>
      </c>
      <c r="B89" s="26" t="s">
        <v>11</v>
      </c>
      <c r="C89" s="14" t="s">
        <v>147</v>
      </c>
      <c r="D89" s="20" t="s">
        <v>12</v>
      </c>
      <c r="E89" s="80">
        <v>1.1499999999999999</v>
      </c>
    </row>
    <row r="90" spans="1:5" ht="18" x14ac:dyDescent="0.25">
      <c r="A90" s="140"/>
      <c r="B90" s="141"/>
      <c r="C90" s="141"/>
      <c r="D90" s="141"/>
      <c r="E90" s="142"/>
    </row>
    <row r="91" spans="1:5" ht="57" x14ac:dyDescent="0.25">
      <c r="A91" s="19" t="s">
        <v>210</v>
      </c>
      <c r="B91" s="26" t="s">
        <v>40</v>
      </c>
      <c r="C91" s="11" t="s">
        <v>325</v>
      </c>
      <c r="D91" s="24" t="s">
        <v>52</v>
      </c>
      <c r="E91" s="95">
        <v>1366000</v>
      </c>
    </row>
    <row r="92" spans="1:5" ht="54" x14ac:dyDescent="0.25">
      <c r="A92" s="19" t="s">
        <v>211</v>
      </c>
      <c r="B92" s="26" t="s">
        <v>79</v>
      </c>
      <c r="C92" s="9"/>
      <c r="D92" s="19"/>
      <c r="E92" s="79" t="s">
        <v>480</v>
      </c>
    </row>
    <row r="93" spans="1:5" ht="54" x14ac:dyDescent="0.25">
      <c r="A93" s="19" t="s">
        <v>212</v>
      </c>
      <c r="B93" s="26" t="s">
        <v>128</v>
      </c>
      <c r="C93" s="15" t="s">
        <v>80</v>
      </c>
      <c r="D93" s="24" t="s">
        <v>52</v>
      </c>
      <c r="E93" s="114" t="s">
        <v>486</v>
      </c>
    </row>
    <row r="94" spans="1:5" ht="54" x14ac:dyDescent="0.25">
      <c r="A94" s="19" t="s">
        <v>213</v>
      </c>
      <c r="B94" s="26" t="s">
        <v>81</v>
      </c>
      <c r="C94" s="15" t="s">
        <v>82</v>
      </c>
      <c r="D94" s="24" t="s">
        <v>52</v>
      </c>
      <c r="E94" s="79"/>
    </row>
    <row r="95" spans="1:5" ht="54" x14ac:dyDescent="0.25">
      <c r="A95" s="19" t="s">
        <v>214</v>
      </c>
      <c r="B95" s="26" t="s">
        <v>326</v>
      </c>
      <c r="C95" s="15" t="s">
        <v>129</v>
      </c>
      <c r="D95" s="24" t="s">
        <v>52</v>
      </c>
      <c r="E95" s="95">
        <v>1090650</v>
      </c>
    </row>
    <row r="96" spans="1:5" ht="72" x14ac:dyDescent="0.25">
      <c r="A96" s="19" t="s">
        <v>215</v>
      </c>
      <c r="B96" s="26" t="s">
        <v>327</v>
      </c>
      <c r="C96" s="15" t="s">
        <v>130</v>
      </c>
      <c r="D96" s="24" t="s">
        <v>52</v>
      </c>
      <c r="E96" s="88"/>
    </row>
    <row r="97" spans="1:5" ht="72" x14ac:dyDescent="0.25">
      <c r="A97" s="19" t="s">
        <v>216</v>
      </c>
      <c r="B97" s="26" t="s">
        <v>83</v>
      </c>
      <c r="C97" s="9"/>
      <c r="D97" s="24" t="s">
        <v>52</v>
      </c>
      <c r="E97" s="92">
        <f>1134592.81*1.2</f>
        <v>1361511.372</v>
      </c>
    </row>
    <row r="98" spans="1:5" ht="90" x14ac:dyDescent="0.25">
      <c r="A98" s="19" t="s">
        <v>217</v>
      </c>
      <c r="B98" s="26" t="s">
        <v>38</v>
      </c>
      <c r="C98" s="15" t="s">
        <v>328</v>
      </c>
      <c r="D98" s="24" t="s">
        <v>52</v>
      </c>
      <c r="E98" s="120">
        <f>29474.43*1.2</f>
        <v>35369.315999999999</v>
      </c>
    </row>
    <row r="99" spans="1:5" ht="36" x14ac:dyDescent="0.25">
      <c r="A99" s="19" t="s">
        <v>218</v>
      </c>
      <c r="B99" s="26" t="s">
        <v>9</v>
      </c>
      <c r="C99" s="11"/>
      <c r="D99" s="24" t="s">
        <v>52</v>
      </c>
      <c r="E99" s="95" t="s">
        <v>393</v>
      </c>
    </row>
    <row r="100" spans="1:5" ht="36" x14ac:dyDescent="0.25">
      <c r="A100" s="19" t="s">
        <v>219</v>
      </c>
      <c r="B100" s="26" t="s">
        <v>329</v>
      </c>
      <c r="C100" s="15" t="s">
        <v>131</v>
      </c>
      <c r="D100" s="24" t="s">
        <v>52</v>
      </c>
      <c r="E100" s="95" t="s">
        <v>393</v>
      </c>
    </row>
    <row r="101" spans="1:5" ht="23.25" x14ac:dyDescent="0.25">
      <c r="A101" s="137" t="s">
        <v>146</v>
      </c>
      <c r="B101" s="138"/>
      <c r="C101" s="138"/>
      <c r="D101" s="138"/>
      <c r="E101" s="139"/>
    </row>
    <row r="102" spans="1:5" ht="54" x14ac:dyDescent="0.25">
      <c r="A102" s="19" t="s">
        <v>220</v>
      </c>
      <c r="B102" s="26" t="s">
        <v>41</v>
      </c>
      <c r="C102" s="12" t="s">
        <v>330</v>
      </c>
      <c r="D102" s="19"/>
      <c r="E102" s="105" t="s">
        <v>456</v>
      </c>
    </row>
    <row r="103" spans="1:5" ht="18" x14ac:dyDescent="0.25">
      <c r="A103" s="19" t="s">
        <v>221</v>
      </c>
      <c r="B103" s="18" t="s">
        <v>48</v>
      </c>
      <c r="C103" s="14" t="s">
        <v>46</v>
      </c>
      <c r="D103" s="19"/>
      <c r="E103" s="79" t="s">
        <v>28</v>
      </c>
    </row>
    <row r="104" spans="1:5" ht="36" x14ac:dyDescent="0.25">
      <c r="A104" s="19" t="s">
        <v>222</v>
      </c>
      <c r="B104" s="18" t="s">
        <v>133</v>
      </c>
      <c r="C104" s="8"/>
      <c r="D104" s="19" t="s">
        <v>54</v>
      </c>
      <c r="E104" s="78" t="s">
        <v>28</v>
      </c>
    </row>
    <row r="105" spans="1:5" ht="42.75" x14ac:dyDescent="0.25">
      <c r="A105" s="19" t="s">
        <v>223</v>
      </c>
      <c r="B105" s="18" t="s">
        <v>134</v>
      </c>
      <c r="C105" s="14" t="s">
        <v>132</v>
      </c>
      <c r="D105" s="19" t="s">
        <v>16</v>
      </c>
      <c r="E105" s="79" t="s">
        <v>28</v>
      </c>
    </row>
    <row r="106" spans="1:5" ht="36" x14ac:dyDescent="0.25">
      <c r="A106" s="19" t="s">
        <v>224</v>
      </c>
      <c r="B106" s="26" t="s">
        <v>49</v>
      </c>
      <c r="C106" s="14" t="s">
        <v>50</v>
      </c>
      <c r="D106" s="19"/>
      <c r="E106" s="79" t="s">
        <v>28</v>
      </c>
    </row>
    <row r="107" spans="1:5" ht="54" x14ac:dyDescent="0.25">
      <c r="A107" s="19" t="s">
        <v>225</v>
      </c>
      <c r="B107" s="26" t="s">
        <v>135</v>
      </c>
      <c r="C107" s="14"/>
      <c r="D107" s="19"/>
      <c r="E107" s="106" t="s">
        <v>28</v>
      </c>
    </row>
    <row r="108" spans="1:5" ht="72" x14ac:dyDescent="0.25">
      <c r="A108" s="19" t="s">
        <v>226</v>
      </c>
      <c r="B108" s="26" t="s">
        <v>331</v>
      </c>
      <c r="C108" s="14" t="s">
        <v>51</v>
      </c>
      <c r="D108" s="19" t="s">
        <v>52</v>
      </c>
      <c r="E108" s="75" t="s">
        <v>28</v>
      </c>
    </row>
    <row r="109" spans="1:5" ht="72" x14ac:dyDescent="0.25">
      <c r="A109" s="19" t="s">
        <v>227</v>
      </c>
      <c r="B109" s="26" t="s">
        <v>53</v>
      </c>
      <c r="C109" s="12" t="s">
        <v>136</v>
      </c>
      <c r="D109" s="19"/>
      <c r="E109" s="75" t="s">
        <v>28</v>
      </c>
    </row>
    <row r="110" spans="1:5" ht="108" x14ac:dyDescent="0.25">
      <c r="A110" s="19" t="s">
        <v>228</v>
      </c>
      <c r="B110" s="26" t="s">
        <v>39</v>
      </c>
      <c r="C110" s="14"/>
      <c r="D110" s="19" t="s">
        <v>16</v>
      </c>
      <c r="E110" s="75" t="s">
        <v>28</v>
      </c>
    </row>
    <row r="111" spans="1:5" ht="90" x14ac:dyDescent="0.25">
      <c r="A111" s="19" t="s">
        <v>229</v>
      </c>
      <c r="B111" s="26" t="s">
        <v>60</v>
      </c>
      <c r="C111" s="14"/>
      <c r="D111" s="19" t="s">
        <v>16</v>
      </c>
      <c r="E111" s="79" t="s">
        <v>28</v>
      </c>
    </row>
    <row r="112" spans="1:5" ht="54" x14ac:dyDescent="0.25">
      <c r="A112" s="19" t="s">
        <v>230</v>
      </c>
      <c r="B112" s="26" t="s">
        <v>59</v>
      </c>
      <c r="C112" s="13"/>
      <c r="D112" s="19" t="s">
        <v>16</v>
      </c>
      <c r="E112" s="79" t="s">
        <v>28</v>
      </c>
    </row>
    <row r="113" spans="1:5" ht="18" x14ac:dyDescent="0.25">
      <c r="A113" s="19" t="s">
        <v>231</v>
      </c>
      <c r="B113" s="26" t="s">
        <v>55</v>
      </c>
      <c r="C113" s="14"/>
      <c r="D113" s="19" t="s">
        <v>54</v>
      </c>
      <c r="E113" s="78" t="s">
        <v>28</v>
      </c>
    </row>
    <row r="114" spans="1:5" ht="90" x14ac:dyDescent="0.25">
      <c r="A114" s="19" t="s">
        <v>232</v>
      </c>
      <c r="B114" s="29" t="s">
        <v>137</v>
      </c>
      <c r="C114" s="13"/>
      <c r="D114" s="19" t="s">
        <v>54</v>
      </c>
      <c r="E114" s="107" t="s">
        <v>28</v>
      </c>
    </row>
    <row r="115" spans="1:5" ht="23.25" x14ac:dyDescent="0.25">
      <c r="A115" s="137" t="s">
        <v>141</v>
      </c>
      <c r="B115" s="138"/>
      <c r="C115" s="138"/>
      <c r="D115" s="138"/>
      <c r="E115" s="139"/>
    </row>
    <row r="116" spans="1:5" ht="36" x14ac:dyDescent="0.25">
      <c r="A116" s="19" t="s">
        <v>332</v>
      </c>
      <c r="B116" s="29" t="s">
        <v>85</v>
      </c>
      <c r="C116" s="14" t="s">
        <v>138</v>
      </c>
      <c r="D116" s="25"/>
      <c r="E116" s="74" t="s">
        <v>374</v>
      </c>
    </row>
    <row r="117" spans="1:5" ht="54" x14ac:dyDescent="0.25">
      <c r="A117" s="19" t="s">
        <v>333</v>
      </c>
      <c r="B117" s="26" t="s">
        <v>84</v>
      </c>
      <c r="C117" s="9"/>
      <c r="D117" s="19" t="s">
        <v>13</v>
      </c>
      <c r="E117" s="75" t="s">
        <v>478</v>
      </c>
    </row>
    <row r="118" spans="1:5" ht="71.25" x14ac:dyDescent="0.25">
      <c r="A118" s="19" t="s">
        <v>233</v>
      </c>
      <c r="B118" s="26" t="s">
        <v>86</v>
      </c>
      <c r="C118" s="14" t="s">
        <v>334</v>
      </c>
      <c r="D118" s="19" t="s">
        <v>2</v>
      </c>
      <c r="E118" s="76" t="s">
        <v>375</v>
      </c>
    </row>
    <row r="119" spans="1:5" ht="85.5" x14ac:dyDescent="0.25">
      <c r="A119" s="19" t="s">
        <v>234</v>
      </c>
      <c r="B119" s="26" t="s">
        <v>87</v>
      </c>
      <c r="C119" s="15" t="s">
        <v>335</v>
      </c>
      <c r="D119" s="19" t="s">
        <v>88</v>
      </c>
      <c r="E119" s="76" t="s">
        <v>375</v>
      </c>
    </row>
    <row r="120" spans="1:5" ht="72" x14ac:dyDescent="0.25">
      <c r="A120" s="19" t="s">
        <v>235</v>
      </c>
      <c r="B120" s="26" t="s">
        <v>139</v>
      </c>
      <c r="C120" s="15" t="s">
        <v>61</v>
      </c>
      <c r="D120" s="20" t="s">
        <v>14</v>
      </c>
      <c r="E120" s="77" t="s">
        <v>477</v>
      </c>
    </row>
    <row r="121" spans="1:5" ht="54" x14ac:dyDescent="0.25">
      <c r="A121" s="19" t="s">
        <v>236</v>
      </c>
      <c r="B121" s="26" t="s">
        <v>89</v>
      </c>
      <c r="C121" s="15" t="s">
        <v>62</v>
      </c>
      <c r="D121" s="20" t="s">
        <v>14</v>
      </c>
      <c r="E121" s="121" t="s">
        <v>488</v>
      </c>
    </row>
    <row r="122" spans="1:5" ht="23.25" x14ac:dyDescent="0.25">
      <c r="A122" s="137" t="s">
        <v>140</v>
      </c>
      <c r="B122" s="138"/>
      <c r="C122" s="138"/>
      <c r="D122" s="138"/>
      <c r="E122" s="139"/>
    </row>
    <row r="123" spans="1:5" ht="18" x14ac:dyDescent="0.25">
      <c r="A123" s="19" t="s">
        <v>237</v>
      </c>
      <c r="B123" s="26" t="s">
        <v>15</v>
      </c>
      <c r="C123" s="14" t="s">
        <v>63</v>
      </c>
      <c r="D123" s="19"/>
      <c r="E123" s="80" t="s">
        <v>364</v>
      </c>
    </row>
    <row r="124" spans="1:5" ht="42.75" x14ac:dyDescent="0.25">
      <c r="A124" s="19" t="s">
        <v>238</v>
      </c>
      <c r="B124" s="29" t="s">
        <v>17</v>
      </c>
      <c r="C124" s="15" t="s">
        <v>336</v>
      </c>
      <c r="D124" s="20"/>
      <c r="E124" s="14" t="s">
        <v>364</v>
      </c>
    </row>
    <row r="125" spans="1:5" ht="57" x14ac:dyDescent="0.25">
      <c r="A125" s="19" t="s">
        <v>239</v>
      </c>
      <c r="B125" s="29" t="s">
        <v>90</v>
      </c>
      <c r="C125" s="15" t="s">
        <v>337</v>
      </c>
      <c r="D125" s="20"/>
      <c r="E125" s="79"/>
    </row>
    <row r="126" spans="1:5" ht="42.75" x14ac:dyDescent="0.25">
      <c r="A126" s="19" t="s">
        <v>240</v>
      </c>
      <c r="B126" s="29" t="s">
        <v>91</v>
      </c>
      <c r="C126" s="15" t="s">
        <v>338</v>
      </c>
      <c r="D126" s="20"/>
      <c r="E126" s="79"/>
    </row>
    <row r="127" spans="1:5" ht="72" x14ac:dyDescent="0.25">
      <c r="A127" s="19" t="s">
        <v>241</v>
      </c>
      <c r="B127" s="29" t="s">
        <v>18</v>
      </c>
      <c r="C127" s="11" t="s">
        <v>29</v>
      </c>
      <c r="D127" s="20"/>
      <c r="E127" s="79"/>
    </row>
    <row r="128" spans="1:5" ht="54" x14ac:dyDescent="0.25">
      <c r="A128" s="19" t="s">
        <v>242</v>
      </c>
      <c r="B128" s="26" t="s">
        <v>19</v>
      </c>
      <c r="C128" s="15" t="s">
        <v>339</v>
      </c>
      <c r="D128" s="19"/>
      <c r="E128" s="79"/>
    </row>
    <row r="129" spans="1:5" ht="54" x14ac:dyDescent="0.25">
      <c r="A129" s="19" t="s">
        <v>243</v>
      </c>
      <c r="B129" s="26" t="s">
        <v>21</v>
      </c>
      <c r="C129" s="11" t="s">
        <v>29</v>
      </c>
      <c r="D129" s="19"/>
      <c r="E129" s="108" t="s">
        <v>405</v>
      </c>
    </row>
    <row r="130" spans="1:5" ht="54" x14ac:dyDescent="0.25">
      <c r="A130" s="19" t="s">
        <v>244</v>
      </c>
      <c r="B130" s="26" t="s">
        <v>20</v>
      </c>
      <c r="C130" s="48" t="s">
        <v>358</v>
      </c>
      <c r="D130" s="19"/>
      <c r="E130" s="108" t="s">
        <v>474</v>
      </c>
    </row>
    <row r="131" spans="1:5" ht="36" x14ac:dyDescent="0.25">
      <c r="A131" s="19" t="s">
        <v>245</v>
      </c>
      <c r="B131" s="26" t="s">
        <v>22</v>
      </c>
      <c r="C131" s="11"/>
      <c r="D131" s="19"/>
      <c r="E131" s="74" t="s">
        <v>393</v>
      </c>
    </row>
    <row r="132" spans="1:5" x14ac:dyDescent="0.25">
      <c r="B132" s="46"/>
      <c r="E132" s="109"/>
    </row>
    <row r="133" spans="1:5" x14ac:dyDescent="0.25">
      <c r="E133" s="109"/>
    </row>
  </sheetData>
  <mergeCells count="18">
    <mergeCell ref="A101:E101"/>
    <mergeCell ref="A115:E115"/>
    <mergeCell ref="A122:E122"/>
    <mergeCell ref="A22:E22"/>
    <mergeCell ref="A51:E51"/>
    <mergeCell ref="A58:E58"/>
    <mergeCell ref="A79:E79"/>
    <mergeCell ref="A90:E90"/>
    <mergeCell ref="E4:E5"/>
    <mergeCell ref="A7:A8"/>
    <mergeCell ref="B7:B8"/>
    <mergeCell ref="C7:C8"/>
    <mergeCell ref="D7:D8"/>
    <mergeCell ref="A4:A5"/>
    <mergeCell ref="B4:B5"/>
    <mergeCell ref="C4:C5"/>
    <mergeCell ref="D4:D5"/>
    <mergeCell ref="A6:E6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'I_68-021 Ľubotín nadjazd'!E13:E13</xm:f>
              <xm:sqref>E13</xm:sqref>
            </x14:sparkline>
          </x14:sparklines>
        </x14:sparklineGroup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'I_68-021 Ľubotín nadjazd'!E12:E12</xm:f>
              <xm:sqref>E12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zoomScale="70" zoomScaleNormal="70" workbookViewId="0">
      <selection activeCell="G8" sqref="G8"/>
    </sheetView>
  </sheetViews>
  <sheetFormatPr defaultRowHeight="15" x14ac:dyDescent="0.25"/>
  <cols>
    <col min="1" max="1" width="7.42578125" style="5" customWidth="1"/>
    <col min="2" max="2" width="37" style="6" customWidth="1"/>
    <col min="3" max="3" width="48.28515625" style="44" customWidth="1"/>
    <col min="4" max="4" width="16.42578125" style="7" customWidth="1"/>
    <col min="5" max="5" width="50.5703125" customWidth="1"/>
    <col min="8" max="8" width="13.140625" customWidth="1"/>
  </cols>
  <sheetData>
    <row r="1" spans="1:5" ht="18" x14ac:dyDescent="0.25">
      <c r="A1" s="3"/>
      <c r="B1" s="38" t="s">
        <v>356</v>
      </c>
      <c r="C1" s="47">
        <v>43374</v>
      </c>
      <c r="D1" s="2"/>
      <c r="E1" s="5"/>
    </row>
    <row r="2" spans="1:5" ht="18" x14ac:dyDescent="0.25">
      <c r="A2" s="4"/>
      <c r="B2" s="38" t="s">
        <v>357</v>
      </c>
      <c r="C2" s="115">
        <v>44543</v>
      </c>
      <c r="D2" s="2"/>
      <c r="E2" s="5"/>
    </row>
    <row r="3" spans="1:5" ht="18.75" thickBot="1" x14ac:dyDescent="0.3">
      <c r="A3" s="1"/>
      <c r="B3" s="38"/>
      <c r="C3" s="10"/>
      <c r="D3" s="2"/>
      <c r="E3" s="5"/>
    </row>
    <row r="4" spans="1:5" ht="15" customHeight="1" x14ac:dyDescent="0.25">
      <c r="A4" s="132" t="s">
        <v>261</v>
      </c>
      <c r="B4" s="132" t="s">
        <v>71</v>
      </c>
      <c r="C4" s="132" t="s">
        <v>72</v>
      </c>
      <c r="D4" s="122" t="s">
        <v>24</v>
      </c>
      <c r="E4" s="122" t="s">
        <v>341</v>
      </c>
    </row>
    <row r="5" spans="1:5" ht="30.75" customHeight="1" thickBot="1" x14ac:dyDescent="0.3">
      <c r="A5" s="133"/>
      <c r="B5" s="133"/>
      <c r="C5" s="133"/>
      <c r="D5" s="123"/>
      <c r="E5" s="123"/>
    </row>
    <row r="6" spans="1:5" ht="23.25" x14ac:dyDescent="0.25">
      <c r="A6" s="134" t="s">
        <v>145</v>
      </c>
      <c r="B6" s="135"/>
      <c r="C6" s="135"/>
      <c r="D6" s="135"/>
      <c r="E6" s="136"/>
    </row>
    <row r="7" spans="1:5" ht="45" x14ac:dyDescent="0.25">
      <c r="A7" s="124" t="s">
        <v>246</v>
      </c>
      <c r="B7" s="126" t="s">
        <v>30</v>
      </c>
      <c r="C7" s="128"/>
      <c r="D7" s="130"/>
      <c r="E7" s="83" t="s">
        <v>359</v>
      </c>
    </row>
    <row r="8" spans="1:5" ht="18.75" customHeight="1" x14ac:dyDescent="0.25">
      <c r="A8" s="125"/>
      <c r="B8" s="127"/>
      <c r="C8" s="129"/>
      <c r="D8" s="131"/>
      <c r="E8" s="84" t="s">
        <v>457</v>
      </c>
    </row>
    <row r="9" spans="1:5" ht="42.75" x14ac:dyDescent="0.25">
      <c r="A9" s="19" t="s">
        <v>247</v>
      </c>
      <c r="B9" s="18" t="s">
        <v>56</v>
      </c>
      <c r="C9" s="15" t="s">
        <v>57</v>
      </c>
      <c r="D9" s="20"/>
      <c r="E9" s="12" t="s">
        <v>458</v>
      </c>
    </row>
    <row r="10" spans="1:5" ht="85.5" x14ac:dyDescent="0.25">
      <c r="A10" s="19" t="s">
        <v>248</v>
      </c>
      <c r="B10" s="18" t="s">
        <v>31</v>
      </c>
      <c r="C10" s="15" t="s">
        <v>262</v>
      </c>
      <c r="D10" s="20"/>
      <c r="E10" s="91" t="s">
        <v>459</v>
      </c>
    </row>
    <row r="11" spans="1:5" ht="242.25" x14ac:dyDescent="0.25">
      <c r="A11" s="19" t="s">
        <v>249</v>
      </c>
      <c r="B11" s="18" t="s">
        <v>263</v>
      </c>
      <c r="C11" s="15" t="s">
        <v>264</v>
      </c>
      <c r="D11" s="20"/>
      <c r="E11" s="91" t="s">
        <v>460</v>
      </c>
    </row>
    <row r="12" spans="1:5" ht="142.5" x14ac:dyDescent="0.25">
      <c r="A12" s="49" t="s">
        <v>250</v>
      </c>
      <c r="B12" s="18" t="s">
        <v>42</v>
      </c>
      <c r="C12" s="14" t="s">
        <v>343</v>
      </c>
      <c r="D12" s="20"/>
      <c r="E12" s="79" t="s">
        <v>28</v>
      </c>
    </row>
    <row r="13" spans="1:5" ht="42.75" x14ac:dyDescent="0.25">
      <c r="A13" s="49" t="s">
        <v>251</v>
      </c>
      <c r="B13" s="18" t="s">
        <v>265</v>
      </c>
      <c r="C13" s="15" t="s">
        <v>267</v>
      </c>
      <c r="D13" s="20"/>
      <c r="E13" s="14" t="s">
        <v>475</v>
      </c>
    </row>
    <row r="14" spans="1:5" ht="57" x14ac:dyDescent="0.25">
      <c r="A14" s="49" t="s">
        <v>252</v>
      </c>
      <c r="B14" s="18" t="s">
        <v>266</v>
      </c>
      <c r="C14" s="15"/>
      <c r="D14" s="20"/>
      <c r="E14" s="100" t="s">
        <v>461</v>
      </c>
    </row>
    <row r="15" spans="1:5" ht="36" x14ac:dyDescent="0.25">
      <c r="A15" s="49" t="s">
        <v>253</v>
      </c>
      <c r="B15" s="26" t="s">
        <v>32</v>
      </c>
      <c r="C15" s="15" t="s">
        <v>268</v>
      </c>
      <c r="D15" s="20" t="s">
        <v>0</v>
      </c>
      <c r="E15" s="85" t="s">
        <v>462</v>
      </c>
    </row>
    <row r="16" spans="1:5" ht="72" x14ac:dyDescent="0.25">
      <c r="A16" s="49" t="s">
        <v>254</v>
      </c>
      <c r="B16" s="18" t="s">
        <v>33</v>
      </c>
      <c r="C16" s="15" t="s">
        <v>269</v>
      </c>
      <c r="D16" s="20" t="s">
        <v>0</v>
      </c>
      <c r="E16" s="79">
        <v>0</v>
      </c>
    </row>
    <row r="17" spans="1:5" ht="54" x14ac:dyDescent="0.25">
      <c r="A17" s="49" t="s">
        <v>255</v>
      </c>
      <c r="B17" s="18" t="s">
        <v>270</v>
      </c>
      <c r="C17" s="15" t="s">
        <v>271</v>
      </c>
      <c r="D17" s="20" t="s">
        <v>2</v>
      </c>
      <c r="E17" s="79">
        <v>0</v>
      </c>
    </row>
    <row r="18" spans="1:5" ht="28.5" x14ac:dyDescent="0.25">
      <c r="A18" s="49" t="s">
        <v>256</v>
      </c>
      <c r="B18" s="26" t="s">
        <v>43</v>
      </c>
      <c r="C18" s="11" t="s">
        <v>101</v>
      </c>
      <c r="D18" s="20"/>
      <c r="E18" s="79" t="s">
        <v>463</v>
      </c>
    </row>
    <row r="19" spans="1:5" ht="18" x14ac:dyDescent="0.25">
      <c r="A19" s="49" t="s">
        <v>257</v>
      </c>
      <c r="B19" s="26" t="s">
        <v>34</v>
      </c>
      <c r="C19" s="11" t="s">
        <v>65</v>
      </c>
      <c r="D19" s="20"/>
      <c r="E19" s="79" t="s">
        <v>433</v>
      </c>
    </row>
    <row r="20" spans="1:5" ht="57" x14ac:dyDescent="0.25">
      <c r="A20" s="49" t="s">
        <v>258</v>
      </c>
      <c r="B20" s="27" t="s">
        <v>44</v>
      </c>
      <c r="C20" s="15" t="s">
        <v>272</v>
      </c>
      <c r="D20" s="20" t="s">
        <v>2</v>
      </c>
      <c r="E20" s="86">
        <v>0</v>
      </c>
    </row>
    <row r="21" spans="1:5" ht="54" x14ac:dyDescent="0.25">
      <c r="A21" s="49" t="s">
        <v>259</v>
      </c>
      <c r="B21" s="18" t="s">
        <v>35</v>
      </c>
      <c r="C21" s="15"/>
      <c r="D21" s="16" t="s">
        <v>23</v>
      </c>
      <c r="E21" s="80">
        <v>0</v>
      </c>
    </row>
    <row r="22" spans="1:5" ht="23.25" x14ac:dyDescent="0.25">
      <c r="A22" s="137" t="s">
        <v>144</v>
      </c>
      <c r="B22" s="138"/>
      <c r="C22" s="138"/>
      <c r="D22" s="138"/>
      <c r="E22" s="139"/>
    </row>
    <row r="23" spans="1:5" ht="36" x14ac:dyDescent="0.25">
      <c r="A23" s="19" t="s">
        <v>150</v>
      </c>
      <c r="B23" s="18" t="s">
        <v>96</v>
      </c>
      <c r="C23" s="15" t="s">
        <v>36</v>
      </c>
      <c r="D23" s="20" t="s">
        <v>107</v>
      </c>
      <c r="E23" s="79">
        <v>0</v>
      </c>
    </row>
    <row r="24" spans="1:5" ht="54" x14ac:dyDescent="0.25">
      <c r="A24" s="20" t="s">
        <v>151</v>
      </c>
      <c r="B24" s="18" t="s">
        <v>273</v>
      </c>
      <c r="C24" s="15"/>
      <c r="D24" s="20" t="s">
        <v>7</v>
      </c>
      <c r="E24" s="79" t="s">
        <v>376</v>
      </c>
    </row>
    <row r="25" spans="1:5" ht="54" x14ac:dyDescent="0.25">
      <c r="A25" s="19" t="s">
        <v>152</v>
      </c>
      <c r="B25" s="18" t="s">
        <v>274</v>
      </c>
      <c r="C25" s="15" t="s">
        <v>37</v>
      </c>
      <c r="D25" s="20" t="s">
        <v>8</v>
      </c>
      <c r="E25" s="79" t="s">
        <v>476</v>
      </c>
    </row>
    <row r="26" spans="1:5" ht="54" x14ac:dyDescent="0.25">
      <c r="A26" s="19" t="s">
        <v>153</v>
      </c>
      <c r="B26" s="27" t="s">
        <v>275</v>
      </c>
      <c r="C26" s="11" t="s">
        <v>97</v>
      </c>
      <c r="D26" s="20" t="s">
        <v>277</v>
      </c>
      <c r="E26" s="79">
        <v>0</v>
      </c>
    </row>
    <row r="27" spans="1:5" ht="36" x14ac:dyDescent="0.25">
      <c r="A27" s="19" t="s">
        <v>154</v>
      </c>
      <c r="B27" s="27" t="s">
        <v>276</v>
      </c>
      <c r="C27" s="11" t="s">
        <v>278</v>
      </c>
      <c r="D27" s="20" t="s">
        <v>99</v>
      </c>
      <c r="E27" s="79" t="s">
        <v>377</v>
      </c>
    </row>
    <row r="28" spans="1:5" ht="18" x14ac:dyDescent="0.25">
      <c r="A28" s="19" t="s">
        <v>155</v>
      </c>
      <c r="B28" s="27" t="s">
        <v>279</v>
      </c>
      <c r="C28" s="11" t="s">
        <v>66</v>
      </c>
      <c r="D28" s="20" t="s">
        <v>1</v>
      </c>
      <c r="E28" s="79" t="s">
        <v>28</v>
      </c>
    </row>
    <row r="29" spans="1:5" ht="36" x14ac:dyDescent="0.25">
      <c r="A29" s="19" t="s">
        <v>156</v>
      </c>
      <c r="B29" s="27" t="s">
        <v>280</v>
      </c>
      <c r="C29" s="11" t="s">
        <v>98</v>
      </c>
      <c r="D29" s="20" t="s">
        <v>1</v>
      </c>
      <c r="E29" s="79" t="s">
        <v>464</v>
      </c>
    </row>
    <row r="30" spans="1:5" ht="42.75" x14ac:dyDescent="0.25">
      <c r="A30" s="19" t="s">
        <v>157</v>
      </c>
      <c r="B30" s="18" t="s">
        <v>281</v>
      </c>
      <c r="C30" s="15" t="s">
        <v>282</v>
      </c>
      <c r="D30" s="16" t="s">
        <v>100</v>
      </c>
      <c r="E30" s="79" t="s">
        <v>465</v>
      </c>
    </row>
    <row r="31" spans="1:5" ht="54" x14ac:dyDescent="0.25">
      <c r="A31" s="19" t="s">
        <v>158</v>
      </c>
      <c r="B31" s="18" t="s">
        <v>67</v>
      </c>
      <c r="C31" s="11" t="s">
        <v>69</v>
      </c>
      <c r="D31" s="16" t="s">
        <v>1</v>
      </c>
      <c r="E31" s="79">
        <v>0</v>
      </c>
    </row>
    <row r="32" spans="1:5" ht="36" x14ac:dyDescent="0.25">
      <c r="A32" s="19" t="s">
        <v>159</v>
      </c>
      <c r="B32" s="18" t="s">
        <v>68</v>
      </c>
      <c r="C32" s="11" t="s">
        <v>286</v>
      </c>
      <c r="D32" s="20" t="s">
        <v>1</v>
      </c>
      <c r="E32" s="79" t="s">
        <v>466</v>
      </c>
    </row>
    <row r="33" spans="1:5" ht="57" x14ac:dyDescent="0.25">
      <c r="A33" s="19" t="s">
        <v>160</v>
      </c>
      <c r="B33" s="18" t="s">
        <v>283</v>
      </c>
      <c r="C33" s="14" t="s">
        <v>284</v>
      </c>
      <c r="D33" s="20" t="s">
        <v>58</v>
      </c>
      <c r="E33" s="79" t="s">
        <v>372</v>
      </c>
    </row>
    <row r="34" spans="1:5" ht="36" x14ac:dyDescent="0.25">
      <c r="A34" s="19" t="s">
        <v>161</v>
      </c>
      <c r="B34" s="27" t="s">
        <v>287</v>
      </c>
      <c r="C34" s="14" t="s">
        <v>260</v>
      </c>
      <c r="D34" s="20" t="s">
        <v>0</v>
      </c>
      <c r="E34" s="80" t="s">
        <v>28</v>
      </c>
    </row>
    <row r="35" spans="1:5" ht="36" x14ac:dyDescent="0.25">
      <c r="A35" s="19" t="s">
        <v>162</v>
      </c>
      <c r="B35" s="27" t="s">
        <v>288</v>
      </c>
      <c r="C35" s="14" t="s">
        <v>102</v>
      </c>
      <c r="D35" s="20" t="s">
        <v>0</v>
      </c>
      <c r="E35" s="80" t="s">
        <v>28</v>
      </c>
    </row>
    <row r="36" spans="1:5" ht="28.5" x14ac:dyDescent="0.25">
      <c r="A36" s="19" t="s">
        <v>163</v>
      </c>
      <c r="B36" s="18" t="s">
        <v>285</v>
      </c>
      <c r="C36" s="11" t="s">
        <v>104</v>
      </c>
      <c r="D36" s="20" t="s">
        <v>0</v>
      </c>
      <c r="E36" s="87" t="s">
        <v>467</v>
      </c>
    </row>
    <row r="37" spans="1:5" ht="57" x14ac:dyDescent="0.25">
      <c r="A37" s="19" t="s">
        <v>164</v>
      </c>
      <c r="B37" s="18" t="s">
        <v>103</v>
      </c>
      <c r="C37" s="15" t="s">
        <v>105</v>
      </c>
      <c r="D37" s="20" t="s">
        <v>0</v>
      </c>
      <c r="E37" s="75" t="s">
        <v>468</v>
      </c>
    </row>
    <row r="38" spans="1:5" ht="36" x14ac:dyDescent="0.25">
      <c r="A38" s="19" t="s">
        <v>165</v>
      </c>
      <c r="B38" s="26" t="s">
        <v>4</v>
      </c>
      <c r="C38" s="11"/>
      <c r="D38" s="19" t="s">
        <v>0</v>
      </c>
      <c r="E38" s="85">
        <v>0</v>
      </c>
    </row>
    <row r="39" spans="1:5" ht="18" x14ac:dyDescent="0.25">
      <c r="A39" s="19" t="s">
        <v>166</v>
      </c>
      <c r="B39" s="26" t="s">
        <v>5</v>
      </c>
      <c r="C39" s="11"/>
      <c r="D39" s="19" t="s">
        <v>0</v>
      </c>
      <c r="E39" s="79">
        <v>0</v>
      </c>
    </row>
    <row r="40" spans="1:5" ht="36" x14ac:dyDescent="0.25">
      <c r="A40" s="19" t="s">
        <v>167</v>
      </c>
      <c r="B40" s="29" t="s">
        <v>70</v>
      </c>
      <c r="C40" s="12"/>
      <c r="D40" s="22" t="s">
        <v>52</v>
      </c>
      <c r="E40" s="88" t="s">
        <v>28</v>
      </c>
    </row>
    <row r="41" spans="1:5" ht="36" x14ac:dyDescent="0.25">
      <c r="A41" s="19" t="s">
        <v>168</v>
      </c>
      <c r="B41" s="29" t="s">
        <v>344</v>
      </c>
      <c r="C41" s="11" t="s">
        <v>64</v>
      </c>
      <c r="D41" s="19" t="s">
        <v>3</v>
      </c>
      <c r="E41" s="88">
        <v>41.5</v>
      </c>
    </row>
    <row r="42" spans="1:5" ht="18" x14ac:dyDescent="0.25">
      <c r="A42" s="19" t="s">
        <v>169</v>
      </c>
      <c r="B42" s="27" t="s">
        <v>106</v>
      </c>
      <c r="C42" s="13"/>
      <c r="D42" s="19" t="s">
        <v>3</v>
      </c>
      <c r="E42" s="79" t="s">
        <v>393</v>
      </c>
    </row>
    <row r="43" spans="1:5" ht="54" x14ac:dyDescent="0.25">
      <c r="A43" s="19" t="s">
        <v>170</v>
      </c>
      <c r="B43" s="27" t="s">
        <v>289</v>
      </c>
      <c r="C43" s="32"/>
      <c r="D43" s="19" t="s">
        <v>7</v>
      </c>
      <c r="E43" s="88">
        <v>0</v>
      </c>
    </row>
    <row r="44" spans="1:5" ht="54" x14ac:dyDescent="0.25">
      <c r="A44" s="19" t="s">
        <v>171</v>
      </c>
      <c r="B44" s="18" t="s">
        <v>290</v>
      </c>
      <c r="C44" s="14" t="s">
        <v>109</v>
      </c>
      <c r="D44" s="23" t="s">
        <v>108</v>
      </c>
      <c r="E44" s="79" t="s">
        <v>28</v>
      </c>
    </row>
    <row r="45" spans="1:5" ht="72" x14ac:dyDescent="0.25">
      <c r="A45" s="19" t="s">
        <v>172</v>
      </c>
      <c r="B45" s="26" t="s">
        <v>45</v>
      </c>
      <c r="C45" s="17"/>
      <c r="D45" s="19"/>
      <c r="E45" s="56" t="s">
        <v>28</v>
      </c>
    </row>
    <row r="46" spans="1:5" ht="72" x14ac:dyDescent="0.25">
      <c r="A46" s="19" t="s">
        <v>173</v>
      </c>
      <c r="B46" s="26" t="s">
        <v>291</v>
      </c>
      <c r="C46" s="15" t="s">
        <v>292</v>
      </c>
      <c r="D46" s="19"/>
      <c r="E46" s="79" t="s">
        <v>28</v>
      </c>
    </row>
    <row r="47" spans="1:5" ht="54" x14ac:dyDescent="0.25">
      <c r="A47" s="19" t="s">
        <v>174</v>
      </c>
      <c r="B47" s="26" t="s">
        <v>26</v>
      </c>
      <c r="C47" s="11"/>
      <c r="D47" s="19" t="s">
        <v>1</v>
      </c>
      <c r="E47" s="80" t="s">
        <v>28</v>
      </c>
    </row>
    <row r="48" spans="1:5" ht="72" x14ac:dyDescent="0.25">
      <c r="A48" s="19" t="s">
        <v>175</v>
      </c>
      <c r="B48" s="26" t="s">
        <v>27</v>
      </c>
      <c r="C48" s="9"/>
      <c r="D48" s="20" t="s">
        <v>1</v>
      </c>
      <c r="E48" s="80" t="s">
        <v>28</v>
      </c>
    </row>
    <row r="49" spans="1:5" ht="42.75" x14ac:dyDescent="0.25">
      <c r="A49" s="19" t="s">
        <v>176</v>
      </c>
      <c r="B49" s="26" t="s">
        <v>6</v>
      </c>
      <c r="C49" s="15" t="s">
        <v>110</v>
      </c>
      <c r="D49" s="20" t="s">
        <v>7</v>
      </c>
      <c r="E49" s="80" t="s">
        <v>28</v>
      </c>
    </row>
    <row r="50" spans="1:5" ht="108" x14ac:dyDescent="0.25">
      <c r="A50" s="19" t="s">
        <v>177</v>
      </c>
      <c r="B50" s="18" t="s">
        <v>293</v>
      </c>
      <c r="C50" s="15" t="s">
        <v>294</v>
      </c>
      <c r="D50" s="19" t="s">
        <v>7</v>
      </c>
      <c r="E50" s="80" t="s">
        <v>28</v>
      </c>
    </row>
    <row r="51" spans="1:5" ht="23.25" x14ac:dyDescent="0.25">
      <c r="A51" s="137" t="s">
        <v>143</v>
      </c>
      <c r="B51" s="138"/>
      <c r="C51" s="138"/>
      <c r="D51" s="138"/>
      <c r="E51" s="139"/>
    </row>
    <row r="52" spans="1:5" ht="57" x14ac:dyDescent="0.25">
      <c r="A52" s="19" t="s">
        <v>305</v>
      </c>
      <c r="B52" s="26" t="s">
        <v>295</v>
      </c>
      <c r="C52" s="15" t="s">
        <v>296</v>
      </c>
      <c r="D52" s="16" t="s">
        <v>111</v>
      </c>
      <c r="E52" s="75" t="s">
        <v>450</v>
      </c>
    </row>
    <row r="53" spans="1:5" ht="57" x14ac:dyDescent="0.25">
      <c r="A53" s="19" t="s">
        <v>178</v>
      </c>
      <c r="B53" s="26" t="s">
        <v>75</v>
      </c>
      <c r="C53" s="15" t="s">
        <v>297</v>
      </c>
      <c r="D53" s="16" t="s">
        <v>112</v>
      </c>
      <c r="E53" s="75" t="s">
        <v>469</v>
      </c>
    </row>
    <row r="54" spans="1:5" ht="90" x14ac:dyDescent="0.25">
      <c r="A54" s="19" t="s">
        <v>179</v>
      </c>
      <c r="B54" s="26" t="s">
        <v>73</v>
      </c>
      <c r="C54" s="15" t="s">
        <v>298</v>
      </c>
      <c r="D54" s="20"/>
      <c r="E54" s="79" t="s">
        <v>393</v>
      </c>
    </row>
    <row r="55" spans="1:5" ht="57" x14ac:dyDescent="0.25">
      <c r="A55" s="19" t="s">
        <v>180</v>
      </c>
      <c r="B55" s="29" t="s">
        <v>74</v>
      </c>
      <c r="C55" s="11" t="s">
        <v>299</v>
      </c>
      <c r="D55" s="9"/>
      <c r="E55" s="79" t="s">
        <v>393</v>
      </c>
    </row>
    <row r="56" spans="1:5" ht="54" x14ac:dyDescent="0.25">
      <c r="A56" s="19" t="s">
        <v>181</v>
      </c>
      <c r="B56" s="29" t="s">
        <v>300</v>
      </c>
      <c r="C56" s="15" t="s">
        <v>301</v>
      </c>
      <c r="D56" s="22" t="s">
        <v>2</v>
      </c>
      <c r="E56" s="90">
        <v>1</v>
      </c>
    </row>
    <row r="57" spans="1:5" ht="72" x14ac:dyDescent="0.25">
      <c r="A57" s="19" t="s">
        <v>182</v>
      </c>
      <c r="B57" s="29" t="s">
        <v>303</v>
      </c>
      <c r="C57" s="15" t="s">
        <v>302</v>
      </c>
      <c r="D57" s="19" t="s">
        <v>113</v>
      </c>
      <c r="E57" s="75" t="s">
        <v>470</v>
      </c>
    </row>
    <row r="58" spans="1:5" ht="23.25" x14ac:dyDescent="0.25">
      <c r="A58" s="137" t="s">
        <v>142</v>
      </c>
      <c r="B58" s="138"/>
      <c r="C58" s="138"/>
      <c r="D58" s="138"/>
      <c r="E58" s="139"/>
    </row>
    <row r="59" spans="1:5" ht="54" x14ac:dyDescent="0.25">
      <c r="A59" s="19" t="s">
        <v>183</v>
      </c>
      <c r="B59" s="29" t="s">
        <v>304</v>
      </c>
      <c r="C59" s="11" t="s">
        <v>76</v>
      </c>
      <c r="D59" s="19" t="s">
        <v>0</v>
      </c>
      <c r="E59" s="79" t="s">
        <v>28</v>
      </c>
    </row>
    <row r="60" spans="1:5" ht="105" x14ac:dyDescent="0.25">
      <c r="A60" s="19">
        <v>50</v>
      </c>
      <c r="B60" s="27" t="s">
        <v>306</v>
      </c>
      <c r="C60" s="39" t="s">
        <v>115</v>
      </c>
      <c r="D60" s="19" t="s">
        <v>114</v>
      </c>
      <c r="E60" s="91" t="s">
        <v>471</v>
      </c>
    </row>
    <row r="61" spans="1:5" ht="54" x14ac:dyDescent="0.25">
      <c r="A61" s="19" t="s">
        <v>184</v>
      </c>
      <c r="B61" s="26" t="s">
        <v>345</v>
      </c>
      <c r="C61" s="15" t="s">
        <v>307</v>
      </c>
      <c r="D61" s="19" t="s">
        <v>116</v>
      </c>
      <c r="E61" s="75" t="s">
        <v>28</v>
      </c>
    </row>
    <row r="62" spans="1:5" ht="54" x14ac:dyDescent="0.25">
      <c r="A62" s="19" t="s">
        <v>185</v>
      </c>
      <c r="B62" s="27" t="s">
        <v>346</v>
      </c>
      <c r="C62" s="15" t="s">
        <v>308</v>
      </c>
      <c r="D62" s="19" t="s">
        <v>116</v>
      </c>
      <c r="E62" s="75" t="s">
        <v>28</v>
      </c>
    </row>
    <row r="63" spans="1:5" ht="54" x14ac:dyDescent="0.25">
      <c r="A63" s="19" t="s">
        <v>186</v>
      </c>
      <c r="B63" s="45" t="s">
        <v>347</v>
      </c>
      <c r="C63" s="11" t="s">
        <v>309</v>
      </c>
      <c r="D63" s="33" t="s">
        <v>52</v>
      </c>
      <c r="E63" s="75" t="s">
        <v>28</v>
      </c>
    </row>
    <row r="64" spans="1:5" ht="114" x14ac:dyDescent="0.25">
      <c r="A64" s="19" t="s">
        <v>187</v>
      </c>
      <c r="B64" s="18" t="s">
        <v>117</v>
      </c>
      <c r="C64" s="15" t="s">
        <v>311</v>
      </c>
      <c r="D64" s="16" t="s">
        <v>118</v>
      </c>
      <c r="E64" s="14" t="s">
        <v>472</v>
      </c>
    </row>
    <row r="65" spans="1:5" ht="57" x14ac:dyDescent="0.25">
      <c r="A65" s="19" t="s">
        <v>188</v>
      </c>
      <c r="B65" s="27" t="s">
        <v>121</v>
      </c>
      <c r="C65" s="41" t="s">
        <v>310</v>
      </c>
      <c r="D65" s="16" t="s">
        <v>118</v>
      </c>
      <c r="E65" s="91" t="s">
        <v>473</v>
      </c>
    </row>
    <row r="66" spans="1:5" ht="57" x14ac:dyDescent="0.25">
      <c r="A66" s="19" t="s">
        <v>189</v>
      </c>
      <c r="B66" s="18" t="s">
        <v>122</v>
      </c>
      <c r="C66" s="40" t="s">
        <v>310</v>
      </c>
      <c r="D66" s="16" t="s">
        <v>118</v>
      </c>
      <c r="E66" s="14" t="s">
        <v>28</v>
      </c>
    </row>
    <row r="67" spans="1:5" ht="54" x14ac:dyDescent="0.25">
      <c r="A67" s="19" t="s">
        <v>190</v>
      </c>
      <c r="B67" s="26" t="s">
        <v>348</v>
      </c>
      <c r="C67" s="14" t="s">
        <v>312</v>
      </c>
      <c r="D67" s="16" t="s">
        <v>340</v>
      </c>
      <c r="E67" s="14" t="s">
        <v>28</v>
      </c>
    </row>
    <row r="68" spans="1:5" ht="36" x14ac:dyDescent="0.25">
      <c r="A68" s="19" t="s">
        <v>191</v>
      </c>
      <c r="B68" s="27" t="s">
        <v>119</v>
      </c>
      <c r="C68" s="41" t="s">
        <v>313</v>
      </c>
      <c r="D68" s="16" t="s">
        <v>340</v>
      </c>
      <c r="E68" s="14" t="s">
        <v>28</v>
      </c>
    </row>
    <row r="69" spans="1:5" ht="54" x14ac:dyDescent="0.25">
      <c r="A69" s="19" t="s">
        <v>192</v>
      </c>
      <c r="B69" s="18" t="s">
        <v>120</v>
      </c>
      <c r="C69" s="40" t="s">
        <v>313</v>
      </c>
      <c r="D69" s="16" t="s">
        <v>340</v>
      </c>
      <c r="E69" s="14" t="s">
        <v>28</v>
      </c>
    </row>
    <row r="70" spans="1:5" ht="45" x14ac:dyDescent="0.25">
      <c r="A70" s="19">
        <v>60</v>
      </c>
      <c r="B70" s="27" t="s">
        <v>314</v>
      </c>
      <c r="C70" s="39" t="s">
        <v>315</v>
      </c>
      <c r="D70" s="12" t="s">
        <v>94</v>
      </c>
      <c r="E70" s="14" t="s">
        <v>28</v>
      </c>
    </row>
    <row r="71" spans="1:5" ht="36" x14ac:dyDescent="0.25">
      <c r="A71" s="19">
        <v>61</v>
      </c>
      <c r="B71" s="29" t="s">
        <v>349</v>
      </c>
      <c r="C71" s="39" t="s">
        <v>316</v>
      </c>
      <c r="D71" s="21" t="s">
        <v>93</v>
      </c>
      <c r="E71" s="14" t="s">
        <v>28</v>
      </c>
    </row>
    <row r="72" spans="1:5" ht="60" x14ac:dyDescent="0.25">
      <c r="A72" s="19" t="s">
        <v>193</v>
      </c>
      <c r="B72" s="18" t="s">
        <v>317</v>
      </c>
      <c r="C72" s="35" t="s">
        <v>318</v>
      </c>
      <c r="D72" s="20"/>
      <c r="E72" s="14" t="s">
        <v>28</v>
      </c>
    </row>
    <row r="73" spans="1:5" ht="60" x14ac:dyDescent="0.25">
      <c r="A73" s="19" t="s">
        <v>194</v>
      </c>
      <c r="B73" s="27" t="s">
        <v>350</v>
      </c>
      <c r="C73" s="39" t="s">
        <v>319</v>
      </c>
      <c r="D73" s="21"/>
      <c r="E73" s="14" t="s">
        <v>28</v>
      </c>
    </row>
    <row r="74" spans="1:5" ht="105" x14ac:dyDescent="0.25">
      <c r="A74" s="19" t="s">
        <v>195</v>
      </c>
      <c r="B74" s="18" t="s">
        <v>351</v>
      </c>
      <c r="C74" s="42" t="s">
        <v>320</v>
      </c>
      <c r="D74" s="20" t="s">
        <v>95</v>
      </c>
      <c r="E74" s="14" t="s">
        <v>28</v>
      </c>
    </row>
    <row r="75" spans="1:5" ht="54" x14ac:dyDescent="0.25">
      <c r="A75" s="19" t="s">
        <v>196</v>
      </c>
      <c r="B75" s="18" t="s">
        <v>352</v>
      </c>
      <c r="C75" s="18" t="s">
        <v>342</v>
      </c>
      <c r="D75" s="20" t="s">
        <v>2</v>
      </c>
      <c r="E75" s="14" t="s">
        <v>28</v>
      </c>
    </row>
    <row r="76" spans="1:5" ht="72" x14ac:dyDescent="0.25">
      <c r="A76" s="19" t="s">
        <v>197</v>
      </c>
      <c r="B76" s="26" t="s">
        <v>353</v>
      </c>
      <c r="C76" s="35" t="s">
        <v>321</v>
      </c>
      <c r="D76" s="34" t="s">
        <v>2</v>
      </c>
      <c r="E76" s="14" t="s">
        <v>28</v>
      </c>
    </row>
    <row r="77" spans="1:5" ht="54" x14ac:dyDescent="0.25">
      <c r="A77" s="19" t="s">
        <v>198</v>
      </c>
      <c r="B77" s="26" t="s">
        <v>92</v>
      </c>
      <c r="C77" s="35" t="s">
        <v>322</v>
      </c>
      <c r="D77" s="34" t="s">
        <v>2</v>
      </c>
      <c r="E77" s="14" t="s">
        <v>28</v>
      </c>
    </row>
    <row r="78" spans="1:5" ht="72" x14ac:dyDescent="0.25">
      <c r="A78" s="19" t="s">
        <v>199</v>
      </c>
      <c r="B78" s="26" t="s">
        <v>355</v>
      </c>
      <c r="C78" s="35"/>
      <c r="D78" s="28" t="s">
        <v>354</v>
      </c>
      <c r="E78" s="14" t="s">
        <v>28</v>
      </c>
    </row>
    <row r="79" spans="1:5" ht="23.25" x14ac:dyDescent="0.25">
      <c r="A79" s="137" t="s">
        <v>124</v>
      </c>
      <c r="B79" s="138"/>
      <c r="C79" s="138"/>
      <c r="D79" s="138"/>
      <c r="E79" s="139"/>
    </row>
    <row r="80" spans="1:5" ht="72" x14ac:dyDescent="0.25">
      <c r="A80" s="19" t="s">
        <v>200</v>
      </c>
      <c r="B80" s="18" t="s">
        <v>125</v>
      </c>
      <c r="C80" s="43" t="s">
        <v>147</v>
      </c>
      <c r="D80" s="24" t="s">
        <v>52</v>
      </c>
      <c r="E80" s="92"/>
    </row>
    <row r="81" spans="1:5" ht="54" x14ac:dyDescent="0.25">
      <c r="A81" s="19" t="s">
        <v>201</v>
      </c>
      <c r="B81" s="27" t="s">
        <v>149</v>
      </c>
      <c r="C81" s="15" t="s">
        <v>123</v>
      </c>
      <c r="D81" s="24" t="s">
        <v>52</v>
      </c>
      <c r="E81" s="92"/>
    </row>
    <row r="82" spans="1:5" ht="114" x14ac:dyDescent="0.25">
      <c r="A82" s="19" t="s">
        <v>202</v>
      </c>
      <c r="B82" s="26" t="s">
        <v>148</v>
      </c>
      <c r="C82" s="15" t="s">
        <v>323</v>
      </c>
      <c r="D82" s="19" t="s">
        <v>2</v>
      </c>
      <c r="E82" s="14"/>
    </row>
    <row r="83" spans="1:5" ht="36" x14ac:dyDescent="0.25">
      <c r="A83" s="19" t="s">
        <v>203</v>
      </c>
      <c r="B83" s="29" t="s">
        <v>77</v>
      </c>
      <c r="C83" s="15" t="s">
        <v>147</v>
      </c>
      <c r="D83" s="24" t="s">
        <v>52</v>
      </c>
      <c r="E83" s="14" t="s">
        <v>384</v>
      </c>
    </row>
    <row r="84" spans="1:5" ht="72" x14ac:dyDescent="0.25">
      <c r="A84" s="19" t="s">
        <v>204</v>
      </c>
      <c r="B84" s="26" t="s">
        <v>25</v>
      </c>
      <c r="C84" s="36"/>
      <c r="D84" s="19" t="s">
        <v>47</v>
      </c>
      <c r="E84" s="93" t="s">
        <v>379</v>
      </c>
    </row>
    <row r="85" spans="1:5" ht="72" x14ac:dyDescent="0.25">
      <c r="A85" s="19" t="s">
        <v>205</v>
      </c>
      <c r="B85" s="27" t="s">
        <v>126</v>
      </c>
      <c r="C85" s="30" t="s">
        <v>147</v>
      </c>
      <c r="D85" s="24" t="s">
        <v>52</v>
      </c>
      <c r="E85" s="92">
        <v>499716</v>
      </c>
    </row>
    <row r="86" spans="1:5" ht="54" x14ac:dyDescent="0.25">
      <c r="A86" s="19" t="s">
        <v>206</v>
      </c>
      <c r="B86" s="29" t="s">
        <v>127</v>
      </c>
      <c r="C86" s="15" t="s">
        <v>324</v>
      </c>
      <c r="D86" s="19" t="s">
        <v>2</v>
      </c>
      <c r="E86" s="14" t="s">
        <v>383</v>
      </c>
    </row>
    <row r="87" spans="1:5" ht="36" x14ac:dyDescent="0.25">
      <c r="A87" s="19" t="s">
        <v>207</v>
      </c>
      <c r="B87" s="29" t="s">
        <v>78</v>
      </c>
      <c r="C87" s="14" t="s">
        <v>147</v>
      </c>
      <c r="D87" s="24" t="s">
        <v>52</v>
      </c>
      <c r="E87" s="92">
        <v>150795</v>
      </c>
    </row>
    <row r="88" spans="1:5" ht="36" x14ac:dyDescent="0.25">
      <c r="A88" s="19" t="s">
        <v>208</v>
      </c>
      <c r="B88" s="26" t="s">
        <v>10</v>
      </c>
      <c r="C88" s="14" t="s">
        <v>147</v>
      </c>
      <c r="D88" s="20" t="s">
        <v>2</v>
      </c>
      <c r="E88" s="80">
        <v>5.33</v>
      </c>
    </row>
    <row r="89" spans="1:5" ht="36" x14ac:dyDescent="0.25">
      <c r="A89" s="19" t="s">
        <v>209</v>
      </c>
      <c r="B89" s="26" t="s">
        <v>11</v>
      </c>
      <c r="C89" s="14" t="s">
        <v>147</v>
      </c>
      <c r="D89" s="20" t="s">
        <v>12</v>
      </c>
      <c r="E89" s="80">
        <v>1.1499999999999999</v>
      </c>
    </row>
    <row r="90" spans="1:5" ht="18" x14ac:dyDescent="0.25">
      <c r="A90" s="37"/>
      <c r="B90" s="140"/>
      <c r="C90" s="141"/>
      <c r="D90" s="141"/>
      <c r="E90" s="142"/>
    </row>
    <row r="91" spans="1:5" ht="57" x14ac:dyDescent="0.25">
      <c r="A91" s="19" t="s">
        <v>210</v>
      </c>
      <c r="B91" s="26" t="s">
        <v>40</v>
      </c>
      <c r="C91" s="11" t="s">
        <v>325</v>
      </c>
      <c r="D91" s="24" t="s">
        <v>52</v>
      </c>
      <c r="E91" s="92">
        <v>285000</v>
      </c>
    </row>
    <row r="92" spans="1:5" ht="54" x14ac:dyDescent="0.25">
      <c r="A92" s="19" t="s">
        <v>211</v>
      </c>
      <c r="B92" s="26" t="s">
        <v>79</v>
      </c>
      <c r="C92" s="9"/>
      <c r="D92" s="19"/>
      <c r="E92" s="80" t="s">
        <v>479</v>
      </c>
    </row>
    <row r="93" spans="1:5" ht="54" x14ac:dyDescent="0.25">
      <c r="A93" s="19" t="s">
        <v>212</v>
      </c>
      <c r="B93" s="26" t="s">
        <v>128</v>
      </c>
      <c r="C93" s="15" t="s">
        <v>80</v>
      </c>
      <c r="D93" s="24" t="s">
        <v>52</v>
      </c>
      <c r="E93" s="110" t="s">
        <v>487</v>
      </c>
    </row>
    <row r="94" spans="1:5" ht="54" x14ac:dyDescent="0.25">
      <c r="A94" s="19" t="s">
        <v>213</v>
      </c>
      <c r="B94" s="26" t="s">
        <v>81</v>
      </c>
      <c r="C94" s="15" t="s">
        <v>82</v>
      </c>
      <c r="D94" s="24" t="s">
        <v>52</v>
      </c>
      <c r="E94" s="101">
        <v>10000</v>
      </c>
    </row>
    <row r="95" spans="1:5" ht="54" x14ac:dyDescent="0.25">
      <c r="A95" s="19" t="s">
        <v>214</v>
      </c>
      <c r="B95" s="26" t="s">
        <v>326</v>
      </c>
      <c r="C95" s="15" t="s">
        <v>129</v>
      </c>
      <c r="D95" s="24" t="s">
        <v>52</v>
      </c>
      <c r="E95" s="92">
        <v>155450</v>
      </c>
    </row>
    <row r="96" spans="1:5" ht="72" x14ac:dyDescent="0.25">
      <c r="A96" s="19" t="s">
        <v>215</v>
      </c>
      <c r="B96" s="26" t="s">
        <v>327</v>
      </c>
      <c r="C96" s="15" t="s">
        <v>130</v>
      </c>
      <c r="D96" s="24" t="s">
        <v>52</v>
      </c>
      <c r="E96" s="94"/>
    </row>
    <row r="97" spans="1:5" ht="72" x14ac:dyDescent="0.25">
      <c r="A97" s="19" t="s">
        <v>216</v>
      </c>
      <c r="B97" s="26" t="s">
        <v>83</v>
      </c>
      <c r="C97" s="9"/>
      <c r="D97" s="24" t="s">
        <v>52</v>
      </c>
      <c r="E97" s="92">
        <f>221318.97*1.2</f>
        <v>265582.76399999997</v>
      </c>
    </row>
    <row r="98" spans="1:5" ht="90" x14ac:dyDescent="0.25">
      <c r="A98" s="19" t="s">
        <v>217</v>
      </c>
      <c r="B98" s="26" t="s">
        <v>38</v>
      </c>
      <c r="C98" s="15" t="s">
        <v>328</v>
      </c>
      <c r="D98" s="24" t="s">
        <v>52</v>
      </c>
      <c r="E98" s="116">
        <f>-16767.43*1.2</f>
        <v>-20120.916000000001</v>
      </c>
    </row>
    <row r="99" spans="1:5" ht="36" x14ac:dyDescent="0.25">
      <c r="A99" s="19" t="s">
        <v>218</v>
      </c>
      <c r="B99" s="26" t="s">
        <v>9</v>
      </c>
      <c r="C99" s="11"/>
      <c r="D99" s="24" t="s">
        <v>52</v>
      </c>
      <c r="E99" s="92" t="s">
        <v>393</v>
      </c>
    </row>
    <row r="100" spans="1:5" ht="36" x14ac:dyDescent="0.25">
      <c r="A100" s="19" t="s">
        <v>219</v>
      </c>
      <c r="B100" s="26" t="s">
        <v>329</v>
      </c>
      <c r="C100" s="15" t="s">
        <v>131</v>
      </c>
      <c r="D100" s="24" t="s">
        <v>52</v>
      </c>
      <c r="E100" s="92" t="s">
        <v>393</v>
      </c>
    </row>
    <row r="101" spans="1:5" ht="23.25" x14ac:dyDescent="0.25">
      <c r="A101" s="137" t="s">
        <v>146</v>
      </c>
      <c r="B101" s="138"/>
      <c r="C101" s="138"/>
      <c r="D101" s="138"/>
      <c r="E101" s="139"/>
    </row>
    <row r="102" spans="1:5" ht="54" x14ac:dyDescent="0.25">
      <c r="A102" s="19" t="s">
        <v>220</v>
      </c>
      <c r="B102" s="26" t="s">
        <v>41</v>
      </c>
      <c r="C102" s="12" t="s">
        <v>330</v>
      </c>
      <c r="D102" s="19"/>
      <c r="E102" s="67" t="s">
        <v>28</v>
      </c>
    </row>
    <row r="103" spans="1:5" ht="18" x14ac:dyDescent="0.25">
      <c r="A103" s="19" t="s">
        <v>221</v>
      </c>
      <c r="B103" s="18" t="s">
        <v>48</v>
      </c>
      <c r="C103" s="14" t="s">
        <v>46</v>
      </c>
      <c r="D103" s="19"/>
      <c r="E103" s="80" t="s">
        <v>28</v>
      </c>
    </row>
    <row r="104" spans="1:5" ht="36" x14ac:dyDescent="0.25">
      <c r="A104" s="19" t="s">
        <v>222</v>
      </c>
      <c r="B104" s="18" t="s">
        <v>133</v>
      </c>
      <c r="C104" s="8"/>
      <c r="D104" s="19" t="s">
        <v>54</v>
      </c>
      <c r="E104" s="96" t="s">
        <v>28</v>
      </c>
    </row>
    <row r="105" spans="1:5" ht="42.75" x14ac:dyDescent="0.25">
      <c r="A105" s="19" t="s">
        <v>223</v>
      </c>
      <c r="B105" s="18" t="s">
        <v>134</v>
      </c>
      <c r="C105" s="14" t="s">
        <v>132</v>
      </c>
      <c r="D105" s="19" t="s">
        <v>16</v>
      </c>
      <c r="E105" s="80" t="s">
        <v>28</v>
      </c>
    </row>
    <row r="106" spans="1:5" ht="36" x14ac:dyDescent="0.25">
      <c r="A106" s="19" t="s">
        <v>224</v>
      </c>
      <c r="B106" s="26" t="s">
        <v>49</v>
      </c>
      <c r="C106" s="14" t="s">
        <v>50</v>
      </c>
      <c r="D106" s="19"/>
      <c r="E106" s="80" t="s">
        <v>28</v>
      </c>
    </row>
    <row r="107" spans="1:5" ht="54" x14ac:dyDescent="0.25">
      <c r="A107" s="19" t="s">
        <v>225</v>
      </c>
      <c r="B107" s="26" t="s">
        <v>135</v>
      </c>
      <c r="C107" s="14"/>
      <c r="D107" s="19"/>
      <c r="E107" s="97" t="s">
        <v>28</v>
      </c>
    </row>
    <row r="108" spans="1:5" ht="72" x14ac:dyDescent="0.25">
      <c r="A108" s="19" t="s">
        <v>226</v>
      </c>
      <c r="B108" s="26" t="s">
        <v>331</v>
      </c>
      <c r="C108" s="14" t="s">
        <v>51</v>
      </c>
      <c r="D108" s="19" t="s">
        <v>52</v>
      </c>
      <c r="E108" s="14" t="s">
        <v>28</v>
      </c>
    </row>
    <row r="109" spans="1:5" ht="72" x14ac:dyDescent="0.25">
      <c r="A109" s="19" t="s">
        <v>227</v>
      </c>
      <c r="B109" s="26" t="s">
        <v>53</v>
      </c>
      <c r="C109" s="12" t="s">
        <v>136</v>
      </c>
      <c r="D109" s="19"/>
      <c r="E109" s="14" t="s">
        <v>28</v>
      </c>
    </row>
    <row r="110" spans="1:5" ht="108" x14ac:dyDescent="0.25">
      <c r="A110" s="19" t="s">
        <v>228</v>
      </c>
      <c r="B110" s="26" t="s">
        <v>39</v>
      </c>
      <c r="C110" s="14"/>
      <c r="D110" s="19" t="s">
        <v>16</v>
      </c>
      <c r="E110" s="14" t="s">
        <v>28</v>
      </c>
    </row>
    <row r="111" spans="1:5" ht="90" x14ac:dyDescent="0.25">
      <c r="A111" s="19" t="s">
        <v>229</v>
      </c>
      <c r="B111" s="26" t="s">
        <v>60</v>
      </c>
      <c r="C111" s="14"/>
      <c r="D111" s="19" t="s">
        <v>16</v>
      </c>
      <c r="E111" s="80" t="s">
        <v>28</v>
      </c>
    </row>
    <row r="112" spans="1:5" ht="54" x14ac:dyDescent="0.25">
      <c r="A112" s="19" t="s">
        <v>230</v>
      </c>
      <c r="B112" s="26" t="s">
        <v>59</v>
      </c>
      <c r="C112" s="13"/>
      <c r="D112" s="19" t="s">
        <v>16</v>
      </c>
      <c r="E112" s="80" t="s">
        <v>28</v>
      </c>
    </row>
    <row r="113" spans="1:5" ht="18" x14ac:dyDescent="0.25">
      <c r="A113" s="19" t="s">
        <v>231</v>
      </c>
      <c r="B113" s="26" t="s">
        <v>55</v>
      </c>
      <c r="C113" s="14"/>
      <c r="D113" s="19" t="s">
        <v>54</v>
      </c>
      <c r="E113" s="96" t="s">
        <v>28</v>
      </c>
    </row>
    <row r="114" spans="1:5" ht="90" x14ac:dyDescent="0.25">
      <c r="A114" s="19" t="s">
        <v>232</v>
      </c>
      <c r="B114" s="29" t="s">
        <v>137</v>
      </c>
      <c r="C114" s="13"/>
      <c r="D114" s="19" t="s">
        <v>54</v>
      </c>
      <c r="E114" s="70" t="s">
        <v>28</v>
      </c>
    </row>
    <row r="115" spans="1:5" ht="23.25" x14ac:dyDescent="0.25">
      <c r="A115" s="137" t="s">
        <v>141</v>
      </c>
      <c r="B115" s="138"/>
      <c r="C115" s="138"/>
      <c r="D115" s="138"/>
      <c r="E115" s="139"/>
    </row>
    <row r="116" spans="1:5" ht="36" x14ac:dyDescent="0.25">
      <c r="A116" s="19" t="s">
        <v>332</v>
      </c>
      <c r="B116" s="29" t="s">
        <v>85</v>
      </c>
      <c r="C116" s="14" t="s">
        <v>138</v>
      </c>
      <c r="D116" s="25"/>
      <c r="E116" s="74" t="s">
        <v>374</v>
      </c>
    </row>
    <row r="117" spans="1:5" ht="54" x14ac:dyDescent="0.25">
      <c r="A117" s="19" t="s">
        <v>333</v>
      </c>
      <c r="B117" s="26" t="s">
        <v>84</v>
      </c>
      <c r="C117" s="9"/>
      <c r="D117" s="19" t="s">
        <v>13</v>
      </c>
      <c r="E117" s="75" t="s">
        <v>478</v>
      </c>
    </row>
    <row r="118" spans="1:5" ht="71.25" x14ac:dyDescent="0.25">
      <c r="A118" s="19" t="s">
        <v>233</v>
      </c>
      <c r="B118" s="26" t="s">
        <v>86</v>
      </c>
      <c r="C118" s="14" t="s">
        <v>334</v>
      </c>
      <c r="D118" s="19" t="s">
        <v>2</v>
      </c>
      <c r="E118" s="76" t="s">
        <v>375</v>
      </c>
    </row>
    <row r="119" spans="1:5" ht="85.5" x14ac:dyDescent="0.25">
      <c r="A119" s="19" t="s">
        <v>234</v>
      </c>
      <c r="B119" s="26" t="s">
        <v>87</v>
      </c>
      <c r="C119" s="15" t="s">
        <v>335</v>
      </c>
      <c r="D119" s="19" t="s">
        <v>88</v>
      </c>
      <c r="E119" s="76" t="s">
        <v>375</v>
      </c>
    </row>
    <row r="120" spans="1:5" ht="72" x14ac:dyDescent="0.25">
      <c r="A120" s="19" t="s">
        <v>235</v>
      </c>
      <c r="B120" s="26" t="s">
        <v>139</v>
      </c>
      <c r="C120" s="15" t="s">
        <v>61</v>
      </c>
      <c r="D120" s="20" t="s">
        <v>14</v>
      </c>
      <c r="E120" s="77" t="s">
        <v>477</v>
      </c>
    </row>
    <row r="121" spans="1:5" ht="54" x14ac:dyDescent="0.25">
      <c r="A121" s="19" t="s">
        <v>236</v>
      </c>
      <c r="B121" s="26" t="s">
        <v>89</v>
      </c>
      <c r="C121" s="15" t="s">
        <v>62</v>
      </c>
      <c r="D121" s="20" t="s">
        <v>14</v>
      </c>
      <c r="E121" s="121" t="s">
        <v>488</v>
      </c>
    </row>
    <row r="122" spans="1:5" ht="23.25" x14ac:dyDescent="0.25">
      <c r="A122" s="137" t="s">
        <v>140</v>
      </c>
      <c r="B122" s="138"/>
      <c r="C122" s="138"/>
      <c r="D122" s="138"/>
      <c r="E122" s="139"/>
    </row>
    <row r="123" spans="1:5" ht="18" x14ac:dyDescent="0.25">
      <c r="A123" s="19" t="s">
        <v>237</v>
      </c>
      <c r="B123" s="26" t="s">
        <v>15</v>
      </c>
      <c r="C123" s="14" t="s">
        <v>63</v>
      </c>
      <c r="D123" s="19"/>
      <c r="E123" s="80" t="s">
        <v>364</v>
      </c>
    </row>
    <row r="124" spans="1:5" ht="42.75" x14ac:dyDescent="0.25">
      <c r="A124" s="19" t="s">
        <v>238</v>
      </c>
      <c r="B124" s="29" t="s">
        <v>17</v>
      </c>
      <c r="C124" s="15" t="s">
        <v>336</v>
      </c>
      <c r="D124" s="20"/>
      <c r="E124" s="80" t="s">
        <v>364</v>
      </c>
    </row>
    <row r="125" spans="1:5" ht="57" x14ac:dyDescent="0.25">
      <c r="A125" s="19" t="s">
        <v>239</v>
      </c>
      <c r="B125" s="29" t="s">
        <v>90</v>
      </c>
      <c r="C125" s="15" t="s">
        <v>337</v>
      </c>
      <c r="D125" s="20"/>
      <c r="E125" s="80"/>
    </row>
    <row r="126" spans="1:5" ht="42.75" x14ac:dyDescent="0.25">
      <c r="A126" s="19" t="s">
        <v>240</v>
      </c>
      <c r="B126" s="29" t="s">
        <v>91</v>
      </c>
      <c r="C126" s="15" t="s">
        <v>338</v>
      </c>
      <c r="D126" s="20"/>
      <c r="E126" s="80"/>
    </row>
    <row r="127" spans="1:5" ht="72" x14ac:dyDescent="0.25">
      <c r="A127" s="19" t="s">
        <v>241</v>
      </c>
      <c r="B127" s="29" t="s">
        <v>18</v>
      </c>
      <c r="C127" s="11" t="s">
        <v>29</v>
      </c>
      <c r="D127" s="20"/>
      <c r="E127" s="80"/>
    </row>
    <row r="128" spans="1:5" ht="54" x14ac:dyDescent="0.25">
      <c r="A128" s="19" t="s">
        <v>242</v>
      </c>
      <c r="B128" s="26" t="s">
        <v>19</v>
      </c>
      <c r="C128" s="15" t="s">
        <v>339</v>
      </c>
      <c r="D128" s="19"/>
      <c r="E128" s="80"/>
    </row>
    <row r="129" spans="1:5" ht="54" x14ac:dyDescent="0.25">
      <c r="A129" s="19" t="s">
        <v>243</v>
      </c>
      <c r="B129" s="26" t="s">
        <v>21</v>
      </c>
      <c r="C129" s="11" t="s">
        <v>29</v>
      </c>
      <c r="D129" s="19"/>
      <c r="E129" s="81" t="s">
        <v>405</v>
      </c>
    </row>
    <row r="130" spans="1:5" ht="54" x14ac:dyDescent="0.25">
      <c r="A130" s="19" t="s">
        <v>244</v>
      </c>
      <c r="B130" s="26" t="s">
        <v>20</v>
      </c>
      <c r="C130" s="48" t="s">
        <v>358</v>
      </c>
      <c r="D130" s="19"/>
      <c r="E130" s="81" t="s">
        <v>474</v>
      </c>
    </row>
    <row r="131" spans="1:5" ht="36" x14ac:dyDescent="0.25">
      <c r="A131" s="19" t="s">
        <v>245</v>
      </c>
      <c r="B131" s="26" t="s">
        <v>22</v>
      </c>
      <c r="C131" s="11"/>
      <c r="D131" s="19"/>
      <c r="E131" s="82" t="s">
        <v>393</v>
      </c>
    </row>
    <row r="132" spans="1:5" x14ac:dyDescent="0.25">
      <c r="B132" s="46"/>
    </row>
  </sheetData>
  <mergeCells count="18">
    <mergeCell ref="B90:E90"/>
    <mergeCell ref="A101:E101"/>
    <mergeCell ref="A115:E115"/>
    <mergeCell ref="A122:E122"/>
    <mergeCell ref="A22:E22"/>
    <mergeCell ref="A51:E51"/>
    <mergeCell ref="A58:E58"/>
    <mergeCell ref="A79:E79"/>
    <mergeCell ref="E4:E5"/>
    <mergeCell ref="A7:A8"/>
    <mergeCell ref="B7:B8"/>
    <mergeCell ref="C7:C8"/>
    <mergeCell ref="D7:D8"/>
    <mergeCell ref="A4:A5"/>
    <mergeCell ref="B4:B5"/>
    <mergeCell ref="C4:C5"/>
    <mergeCell ref="D4:D5"/>
    <mergeCell ref="A6:E6"/>
  </mergeCell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'I_77-020 Hniezdne most'!E12:E12</xm:f>
              <xm:sqref>E12</xm:sqref>
            </x14:sparkline>
            <x14:sparkline>
              <xm:f>'I_77-020 Hniezdne most'!E13:E13</xm:f>
              <xm:sqref>E13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I_18-389 Poprad most</vt:lpstr>
      <vt:lpstr>I_18-053 Haniska most</vt:lpstr>
      <vt:lpstr>I_66-041 Vernár most</vt:lpstr>
      <vt:lpstr>I_66-077 Ždiar most</vt:lpstr>
      <vt:lpstr>I_66-081 Ždiar most</vt:lpstr>
      <vt:lpstr>I_68-021 Ľubotín nadjazd</vt:lpstr>
      <vt:lpstr>I_77-020 Hniezdne most</vt:lpstr>
      <vt:lpstr>'I_18-389 Poprad most'!Oblasť_tlače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Rumanová, Ivana</cp:lastModifiedBy>
  <cp:lastPrinted>2018-10-05T06:26:19Z</cp:lastPrinted>
  <dcterms:created xsi:type="dcterms:W3CDTF">2017-09-14T20:51:18Z</dcterms:created>
  <dcterms:modified xsi:type="dcterms:W3CDTF">2022-01-12T13:06:59Z</dcterms:modified>
</cp:coreProperties>
</file>