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P:\12 Žiadosti a financovanie zo zahraničných zdrojov\Aktualizácia údajov o dopravných investičných projektoch OPII\D3 Čadca, Bukov - Svrčinovec\"/>
    </mc:Choice>
  </mc:AlternateContent>
  <bookViews>
    <workbookView xWindow="0" yWindow="0" windowWidth="24615" windowHeight="8970"/>
  </bookViews>
  <sheets>
    <sheet name="D3 ČB-S" sheetId="1" r:id="rId1"/>
    <sheet name="Vzorový projekt SSC" sheetId="3" r:id="rId2"/>
    <sheet name="Vzorový projekt NDS" sheetId="5" r:id="rId3"/>
    <sheet name="Vzorový projekt ZSSK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40" i="5"/>
  <c r="E39" i="5"/>
  <c r="E37" i="5"/>
  <c r="E15" i="5"/>
  <c r="E58" i="3"/>
  <c r="E31" i="3"/>
  <c r="E30" i="3"/>
</calcChain>
</file>

<file path=xl/sharedStrings.xml><?xml version="1.0" encoding="utf-8"?>
<sst xmlns="http://schemas.openxmlformats.org/spreadsheetml/2006/main" count="1980" uniqueCount="569">
  <si>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</si>
  <si>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</si>
  <si>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</si>
  <si>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</si>
  <si>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</si>
  <si>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</si>
  <si>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</si>
  <si>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</si>
  <si>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</si>
  <si>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</si>
  <si>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</si>
  <si>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</si>
  <si>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</si>
  <si>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</si>
  <si>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</si>
  <si>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</si>
  <si>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</si>
  <si>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</si>
  <si>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</si>
  <si>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</si>
  <si>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</si>
  <si>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</si>
  <si>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</si>
  <si>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</si>
  <si>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</si>
  <si>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</si>
  <si>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</si>
  <si>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</si>
  <si>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</si>
  <si>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NDS</t>
  </si>
  <si>
    <t xml:space="preserve">stavba v realizácií s platným SP </t>
  </si>
  <si>
    <t>100 : 0</t>
  </si>
  <si>
    <t>D 26,5/100(80)</t>
  </si>
  <si>
    <t>4 - pruh</t>
  </si>
  <si>
    <t>úsek nezahŕňa MÚK</t>
  </si>
  <si>
    <t>úsek nezahŕňa úrovňové križovatky</t>
  </si>
  <si>
    <t xml:space="preserve">projekt nerieši dočasné napojenie, stavba sa napoji na križovatky v Hričovskom Podhradí a v Lietavskej Lúčke </t>
  </si>
  <si>
    <t>D3 HP - Strážov 23 579; Strážov - Žilina 28 413</t>
  </si>
  <si>
    <t>s projektom D3 HP - Strážov 19 261; Strážov - Žilina 18 945;                bez projektu D3 HP - Strážov 43 088; Strážov - Žilina 42 774 (prognóza r. 2028)</t>
  </si>
  <si>
    <t>23 829 (prognóza r. 2028)</t>
  </si>
  <si>
    <t>úspora času 45%, úspory z dopravnej nehodovosti 31%, úspora externalít 7%, úspora z ostatných prevádzkových nákladov 6%, úspora PHM 5%</t>
  </si>
  <si>
    <t>stavba neobsahuje odpočívadlo ani stredisko údržby</t>
  </si>
  <si>
    <t>užšia súťaž</t>
  </si>
  <si>
    <t>39 (5.3.2013 - 12.4.2013)</t>
  </si>
  <si>
    <t>hodnotiacim kritériom bola najnižšia cena</t>
  </si>
  <si>
    <t>predložených 10 žiadostí o účasť, 4 ponuky.</t>
  </si>
  <si>
    <t>225 (12.4.2013 - 22.11.2013)</t>
  </si>
  <si>
    <t xml:space="preserve"> 35 dní (25.09.2013 -29.10.2013)                                                                          • 17.06.2013 doručená námietka voči vylúčeniu uchádzača Dúha. 25.9.20213 doručená námietka proti vylúčeniu INC- HANT.                   • 29.10.2013 doručené rozhodnutie UVO o zastavení konania o námietkach Dúha a zamietnutí námietok INC-Hant.                  </t>
  </si>
  <si>
    <t>9.12.2013</t>
  </si>
  <si>
    <t>2/2019</t>
  </si>
  <si>
    <t>Stav cesty I/66 prechádzajúcej zastavanými časťami mesta Brezno, s obmedzenou rýchlosťou v intraviláne, nevyhovovala predpokladanému nárastu dopravných intenzít. Nebolo možné rozšírenie cesty vedenej intravilánom a upravenie jej smerového vedenia</t>
  </si>
  <si>
    <t>-</t>
  </si>
  <si>
    <t>Hlavným účelom stavby bolo vybudovať kapacitnú dvojpruhovú komunikáciu, pri zabezpečení výhľadových prepravných nárokov prevádzajúcu tranzitnú dopravu mimo zastavané územie sídiel.
V neposlednom rade je cieľom stavby zlepšenie životného prostredia, ktoré sa dosiahne presmerovaním podstatnej časti premávky z pôvodnej cesty I/66 na novú, na vyššej technickej úrovni riešenú komunikáciu, rešpektujúcu požiadavky na ochranu prírody a krajiny v súlade so stanoviskami orgánov ŽP. V súlade s tým realizáciou obchvatu mesta Brezno došlo k výraznému zníženiu negatívnych vplyvov od dopravy na životné prostredie, predovšetkým v intraviláne.</t>
  </si>
  <si>
    <t>88:12%</t>
  </si>
  <si>
    <t>C 9,5/80</t>
  </si>
  <si>
    <t>2-pruh</t>
  </si>
  <si>
    <t>335m:13 %</t>
  </si>
  <si>
    <t>VO uskutočnené                                                                                                     povolenia získané</t>
  </si>
  <si>
    <t>sčítací úsek 90941 - CSD2015 - 10 727 voz/24hod</t>
  </si>
  <si>
    <t>najnižšia cena</t>
  </si>
  <si>
    <t>stavenisko odovzdané 24.03.2015.                                                                            Termín začatia prác 4/2015</t>
  </si>
  <si>
    <t>24/885 dní                                               https://www.crz.gov.sk/index.php?ID=3091478&amp;l=sk</t>
  </si>
  <si>
    <t>nebola spracovaná</t>
  </si>
  <si>
    <t>https://www.uvo.gov.sk/private/profily/detail/15/zakazky/125237/dokumenty</t>
  </si>
  <si>
    <t>https://www.crz.gov.sk/index.php?ID=1758112&amp;l=sk</t>
  </si>
  <si>
    <t xml:space="preserve"> - 7 ks ucelených dieselových motorových jednotiek s kapaciou 160 sediacich cestujúcich
 - 14 ks ucelených dieselových motorových jednotiek s kapacitou 110 sediacich cestujúcich</t>
  </si>
  <si>
    <t>Predpokladané CIN = 77 000 000 eur</t>
  </si>
  <si>
    <t xml:space="preserve">nerelevantné </t>
  </si>
  <si>
    <t xml:space="preserve"> - celková cena  za dodanie celého rozsahu predmetu zákazky v EUR bez DPH – 70 bodov, 
 - počet miest na sedenie – 6 bodov,  
 - rozostup sedadiel orientovaných oproti sebe – 6 bodov,  
 - pomer trvalého výkonu DMJ Pkw na vlastnú hmotnosť mE celej prázdnej DMJ v kW/t, teda Pkw/mE – 6 bodov,  
 - kompatibilita ponúkaného riešenia – 6 bodov, 
 - najnižšie priemerné náklady na prevádzku a údržbu v EUR – 6 bodov</t>
  </si>
  <si>
    <t>PHZ:  77 000 000,00 EUR bez DPH,  
ponuka 76 999 000,00 EUR bez DPH</t>
  </si>
  <si>
    <t>podpis Kúpnej zmluvy: 28.3.2017, účinnosť KZ: 12.11.2017  (deň po účinnosti zmluvy o poskytnutí NFP) 
zverejnenie v CRZ: 29.3.2017, účinnosť CRZ: 30.3.2017</t>
  </si>
  <si>
    <t xml:space="preserve">predpokladané CIN = 77 000 000 eur
NFP = COV = 100% (z toho KF = 85%, ŠR SR = 15%)
vlastné zdroje = 0% </t>
  </si>
  <si>
    <t>skutočné CIN = 76 999 000 eur (100%)
Vlastné zdroje = 2 163 671,89 eur (2,81% z CIN)
NFP = 74 835 328,10 eur (97,19% z CIN)
z toho:  KF = 63 610 028,88 eur (82,61% z CIN), 
            ŠR SR = 11 225 299,22 eur (14,58% z CIN)</t>
  </si>
  <si>
    <t>Skutočný začiatok realizácie aktivity:
- hlavná aktivita 11/2017
- podporné aktivity 8/2015</t>
  </si>
  <si>
    <t>Plánované ukončenie realizácie aktivity:
- hlavná aktivita: 3/2021
- podporné aktivity: 5/2021</t>
  </si>
  <si>
    <r>
      <t xml:space="preserve"> </t>
    </r>
    <r>
      <rPr>
        <b/>
        <sz val="10"/>
        <rFont val="Arial"/>
        <family val="2"/>
        <charset val="238"/>
      </rPr>
      <t>- zverejnené Oznámenie o vyhlásení VO - zákazka DMJ, Vestník ES:</t>
    </r>
    <r>
      <rPr>
        <sz val="10"/>
        <rFont val="Arial"/>
        <family val="2"/>
        <charset val="238"/>
      </rPr>
      <t xml:space="preserve">
http://ted.europa.eu/udl?uri=TED:NOTICE:405971-2015:TEXT:SK:HTML
 </t>
    </r>
    <r>
      <rPr>
        <b/>
        <sz val="10"/>
        <rFont val="Arial"/>
        <family val="2"/>
        <charset val="238"/>
      </rPr>
      <t>- zverejnené Oznámenia o vyhlásení VO - zákazka DMJ, Vestník ÚVO SR:</t>
    </r>
    <r>
      <rPr>
        <sz val="10"/>
        <rFont val="Arial"/>
        <family val="2"/>
        <charset val="238"/>
      </rPr>
      <t xml:space="preserve">
https://www.uvo.gov.sk/vestnik/oznamenie/detail/305830?page=1&amp;limit=20&amp;sort=datumZverejnenia&amp;sort-dir=DESC&amp;ext=0&amp;cisloOznamenia=&amp;text=&amp;year=0&amp;dzOd=&amp;dzDo=&amp;cvestnik=&amp;doznamenia=-1&amp;dzakazky=-1&amp;dpostupu=-1&amp;mdodania=&amp;kcpv=&amp;opb=&amp;szfeu=&amp;flimit=-1&amp;nobstaravatel=&amp;nzakazky=
</t>
    </r>
    <r>
      <rPr>
        <b/>
        <sz val="10"/>
        <rFont val="Arial"/>
        <family val="2"/>
        <charset val="238"/>
      </rPr>
      <t xml:space="preserve"> - Správa o zákazke:</t>
    </r>
    <r>
      <rPr>
        <sz val="10"/>
        <rFont val="Arial"/>
        <family val="2"/>
        <charset val="238"/>
      </rPr>
      <t xml:space="preserve">
https://www.uvo.gov.sk/vyhladavanie-dokumentov/detail/803634
</t>
    </r>
    <r>
      <rPr>
        <b/>
        <sz val="10"/>
        <rFont val="Arial"/>
        <family val="2"/>
        <charset val="238"/>
      </rPr>
      <t>- Dokumenty zákazky:</t>
    </r>
    <r>
      <rPr>
        <sz val="10"/>
        <rFont val="Arial"/>
        <family val="2"/>
        <charset val="238"/>
      </rPr>
      <t xml:space="preserve">
https://www.uvo.gov.sk/vyhladavanie-zakaziek/detail/dokumenty/153250</t>
    </r>
  </si>
  <si>
    <t>Kúpna č. 4600003106/VS/2017 na dodanie dieselmotorových jednotiek
http://www.crz.gov.sk/index.php?ID=2871817&amp;l=sk</t>
  </si>
  <si>
    <t>webstránka projektu: 
http://www.slovakrail.sk/sk/o-spolocnosti/projekty-eu/modernizacia-zkv-opii-1-cast.html</t>
  </si>
  <si>
    <t>ZSSK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</si>
  <si>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</si>
  <si>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</si>
  <si>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</si>
  <si>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</si>
  <si>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</si>
  <si>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</si>
  <si>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</si>
  <si>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</si>
  <si>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</si>
  <si>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</si>
  <si>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</si>
  <si>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</si>
  <si>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 xml:space="preserve"> - finančná čistá súčasná hodnota investície  (FNPV_C): - 70 528 086
 - finančná čistá súčasná hodnota kapitálu  (FNPV_K): - 10 655 889</t>
  </si>
  <si>
    <t>100% výnosu projektu tvorí mýto pre nákladné automobily a autobusy</t>
  </si>
  <si>
    <t>393 660 000€/94,66%</t>
  </si>
  <si>
    <t>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u=-1&amp;druhZakazky=-1&amp;fin=-1</t>
  </si>
  <si>
    <t>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</t>
  </si>
  <si>
    <t>nezverejnená (Nebola zverejnená Správa o hodnotení EIA, zverejnené na enviroportáli sú iba Zmeny návrhovej činnosti (8a). )</t>
  </si>
  <si>
    <t>Úspora jazdného času 83 %, Úspora prevádzkových nákladov vozidiel 11%,  Úspora na nehodovosti 2%,  Úspory z ostatných externalít 1%</t>
  </si>
  <si>
    <t>webstránka projektu: http://www.ssc.sk/sk/cinnosti/vystavba-a-rekonstrukcia/projekty-opii/i-66-brezno-obchvat-i-etapa-2-faza.ssc</t>
  </si>
  <si>
    <t xml:space="preserve">Zazmluvnené financovanie:
II.fáza: maximálna výška NFP: 280 523 941 €  z toho  85%=238 445 350€ 
15%= 42 078 591€. 
Za celý projekt: maximálna výška NFP:    392 241 053 € z toho 85%= 333 404 895 €
15%=58 836 158 €;           
Skutočné čerpanie za I.fázu bolo: 111 717 072 € aj s pozemkami.
Akcept.zml.hodnota s rezervou bez DPH=427 201 095-392 241 053=34 960 042 € financ.zo ŠR alebo z vlastných zdrojov - za obidve fázy 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</si>
  <si>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</si>
  <si>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I/66 Brezno - obchvat I. etapa - 2 fáza </t>
  </si>
  <si>
    <t>Žilinský kraj, okres Žilina,                                                                             Katastrálne územie: Dolný Hričov, Ovčiarsko, Bitarová, Brezany, Bánová, Hôrky, Bytčica, Lietavská Lúčka                                                          ťah D1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</si>
  <si>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</si>
  <si>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</si>
  <si>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</si>
  <si>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</si>
  <si>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</si>
  <si>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</si>
  <si>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</si>
  <si>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</si>
  <si>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</si>
  <si>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15 ponúk/23 ŽoU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</si>
  <si>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</si>
  <si>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</si>
  <si>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</si>
  <si>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</si>
  <si>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</si>
  <si>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</si>
  <si>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</si>
  <si>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</si>
  <si>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r>
      <rPr>
        <b/>
        <sz val="11"/>
        <color theme="1"/>
        <rFont val="Arial"/>
        <family val="2"/>
        <charset val="238"/>
      </rPr>
      <t xml:space="preserve">ponuky: </t>
    </r>
    <r>
      <rPr>
        <sz val="11"/>
        <color theme="1"/>
        <rFont val="Arial"/>
        <family val="2"/>
        <charset val="238"/>
      </rPr>
      <t xml:space="preserve">1. Vylúčený v zmysle § 42 ods. (4) písm. a) zákona - nedoručenie vysvetlenia ponuky v lehote. 2. Vylúčený  v zmysle § 42 ods. (1) zákona - zmena záväzného technického riešenia.                                                 </t>
    </r>
    <r>
      <rPr>
        <b/>
        <sz val="11"/>
        <color theme="1"/>
        <rFont val="Arial"/>
        <family val="2"/>
        <charset val="238"/>
      </rPr>
      <t xml:space="preserve"> žiadosti o účasť</t>
    </r>
    <r>
      <rPr>
        <sz val="11"/>
        <color theme="1"/>
        <rFont val="Arial"/>
        <family val="2"/>
        <charset val="238"/>
      </rPr>
      <t xml:space="preserve">: vylúčenia v zmysle § 33 ods. 7 písm. a) a c) - 2 záujemcovia nesplnil podmienky účasti. 
</t>
    </r>
  </si>
  <si>
    <t>Dĺžka trvania kontroly Úradom pre VO (druhá ex-ante kontrola)</t>
  </si>
  <si>
    <t>Dĺžka trvania revíznych postupov VO (od predloženia prvotných dokumentov po právoplatné rozhodnutie)</t>
  </si>
  <si>
    <t xml:space="preserve">D1 Hričovské Podhradie - Lietavská Lúčka </t>
  </si>
  <si>
    <t>Úsek rieši diaľnicu D1 v Žilinskom kraji, ktorá odľahčí zaťaženosť ciest I/18 a I/64 prechádzajúcich intravilánom obce Dolný Hričov a mestom Žilina. Vozidlá pohybujúce sa po týchto cestách sú zdrojom hluku a znečistenia z výfukových plynov. Účelom a cieľom stavby je dobudovať základný ťah D1, čím sa skvalitnia podmienky pre plynulosť, rýchlosť a bezpečnosť cestnej premávky ako aj lepšie životné podmienky.</t>
  </si>
  <si>
    <t xml:space="preserve"> 2 tunely - dl. 2 363,50 a 685,50,                                                         plný profil, kategória tunela 2T-8,0</t>
  </si>
  <si>
    <t>Stavebné povolenie z 24.10.2008/ pravol. 26.11.2008</t>
  </si>
  <si>
    <t>N/A</t>
  </si>
  <si>
    <t>01/2014</t>
  </si>
  <si>
    <t xml:space="preserve">Dotknuté kraje: Banskobystrický kraj, Trenčiansky kraj, Žilinský kraj 
Traťové úseky: 
- Prievidza - Horná Štubňa,
- Horná Štubňa - Vrútky,
- Zvolen - Kremnica - Horná Štubňa,
- Zvolen - Jesenské - Tisovec,
- Zvolen - Banská Bystrica - Brezno. </t>
  </si>
  <si>
    <t xml:space="preserve"> - technicky a vekovo zastarané koľajové vozidlá jazdiace v rámci regiónu Banská Bystrica,
- vysoká poruchovosť a nízka spoľahlivosť vozidiel,
- nadmerné náklady na prevádzku a opravu,
- zvýšená environmentálna záťaž,
- nedostatočná atraktívnosť a konkurencieschovpnosť železničnej osobnej dopravy v danom regióne, 
- pokles cestujúcich.</t>
  </si>
  <si>
    <t xml:space="preserve">Zvýšenie atraktivity a kvality služieb železničnej verejnej osobnej dopravy prostredníctvom obnovy mobilných prostriedkov, t.j. prispieť k skvalitneniu služieb železničnej osobnej dopravy a k zlepšeniu dopravnej obslužnosti regiónu Banská Bystrica nahradením časti zastaraných železničných koľajových vozidiel novými DMJ a napomôcť tak úspešnému budovaniu IDS v uvedenom regióne. Prostredníctvom nových koľajových vozidiel vytvoriť podmienky pre integráciu a harmonizáciu systému osobnej dopravy v danom regióne, zvýšiť kvalitu prepravných služieb, čo prispeje k získaniu nových cestujúcich, a zníženiť environmentálnu záťaž. 
</t>
  </si>
  <si>
    <t xml:space="preserve">Trať KCP 145: Prievidza – Horná Štubňa
Trať: Horná Štubňa – Prievidza;
Predpoklad 100%-ného nahradenia existujúcich vozidiel novými vozidlami v štruktúre 2x DMJ 160 a 1 x DMJ 110.
Trať KCP 170: Horná Štubňa – Vrútky
Trať KCP 171: Zvolen – Kremnica – Horná Štubňa
Trať: Zvolen – Vrútky;
Predpoklad 100%-ného nahradenia existujúcich vozidiel novými vozidlami v štruktúre 3 x DMJ 160 a 3 x DMJ 110.
Trať KCP 160: Zvolen – Jesenské – Tisovec
Trať: Zvolen – Jesenské – Tisovec;
Predpoklad 50%-ného nahradenia existujúcich vozidiel novými vozidlami v štruktúre 2 x DMJ 160 a 6 x DMJ 110. Zostávajúcich 50% budú vozidlá radu 812 + 012 v počte 8 súprav.
Trať KCP 170 + 172: Zvolen – Banská Bystrica – Brezno
Trať: Zvolen – Brezno;
Predpoklad 33%-ného nahradenia existujúcich vozidiel novými vozidlami v štruktúre 3 x DMJ 110. Zostávajúcich 66% budú vozidlá radu B a radu 812 + 012 v počte 6 súprav.
</t>
  </si>
  <si>
    <t>74 835 328,10 € / 97,19%</t>
  </si>
  <si>
    <t>Vyhlásenie o začatí realizácie hlavných aktivít Projektu: 12.11.2017
Dátum účinnosti Kúpnej zmluvy na dodanie dieselmotorových jednotiek - 12.11.2017</t>
  </si>
  <si>
    <t xml:space="preserve">priemerná úspora času na jedného cestujúceho: 2 min. 25 sek.
hodnota úspory času za obdobie 30 rokov: 68 544 877 € 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</si>
  <si>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</si>
  <si>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</si>
  <si>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</si>
  <si>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</si>
  <si>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</si>
  <si>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</si>
  <si>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</si>
  <si>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</si>
  <si>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</si>
  <si>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</si>
  <si>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</si>
  <si>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</si>
  <si>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</si>
  <si>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</si>
  <si>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</si>
  <si>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</si>
  <si>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</si>
  <si>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</si>
  <si>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</si>
  <si>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</si>
  <si>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</si>
  <si>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</si>
  <si>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</si>
  <si>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</si>
  <si>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</si>
  <si>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</si>
  <si>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</si>
  <si>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</si>
  <si>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</si>
  <si>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</si>
  <si>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</si>
  <si>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https://www.facebook.com/pg/pomoc.na.dialnici/photos/?tab=album&amp;album_id=1846806715636333
 https://www.ndsas.sk/stavby/vystavba/hricovske-podhradie-lietavska-lucka</t>
  </si>
  <si>
    <t xml:space="preserve">Modernizácia vozového parku ZSSK v rámci OPII - 1. časť 
</t>
  </si>
  <si>
    <t>Očakávaná zmena počtu cestujúcich  v dôsledku projektu</t>
  </si>
  <si>
    <t>Výstavba 2,5 km novej cesty - prvej z 3 častí plánovaného obchvatu centra okresného mesta.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</si>
  <si>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</si>
  <si>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</si>
  <si>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</si>
  <si>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</si>
  <si>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</si>
  <si>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</si>
  <si>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</si>
  <si>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</si>
  <si>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</si>
  <si>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</si>
  <si>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</si>
  <si>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</si>
  <si>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</si>
  <si>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</si>
  <si>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</si>
  <si>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</si>
  <si>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</si>
  <si>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</si>
  <si>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</si>
  <si>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</si>
  <si>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</si>
  <si>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</si>
  <si>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</si>
  <si>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</si>
  <si>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</si>
  <si>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</si>
  <si>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</si>
  <si>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</si>
  <si>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</si>
  <si>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</si>
  <si>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</si>
  <si>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</si>
  <si>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</si>
  <si>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</si>
  <si>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</si>
  <si>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</si>
  <si>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</si>
  <si>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</si>
  <si>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</si>
  <si>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</si>
  <si>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</si>
  <si>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</si>
  <si>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</si>
  <si>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</si>
  <si>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</si>
  <si>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</si>
  <si>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</si>
  <si>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</si>
  <si>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</si>
  <si>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</si>
  <si>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</si>
  <si>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</si>
  <si>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</si>
  <si>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</si>
  <si>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</si>
  <si>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</si>
  <si>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</si>
  <si>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</si>
  <si>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</si>
  <si>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</si>
  <si>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</si>
  <si>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</si>
  <si>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</si>
  <si>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</si>
  <si>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</si>
  <si>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</si>
  <si>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</si>
  <si>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</si>
  <si>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</si>
  <si>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</si>
  <si>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</si>
  <si>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</si>
  <si>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</si>
  <si>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</si>
  <si>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</si>
  <si>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</si>
  <si>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</si>
  <si>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</si>
  <si>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</si>
  <si>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</si>
  <si>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</si>
  <si>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</si>
  <si>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</si>
  <si>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</si>
  <si>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</si>
  <si>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</si>
  <si>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</si>
  <si>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</si>
  <si>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</si>
  <si>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</si>
  <si>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</si>
  <si>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</si>
  <si>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</si>
  <si>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</si>
  <si>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</si>
  <si>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</si>
  <si>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</si>
  <si>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</si>
  <si>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</si>
  <si>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</si>
  <si>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</si>
  <si>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</si>
  <si>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</si>
  <si>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</si>
  <si>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</si>
  <si>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</si>
  <si>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</si>
  <si>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</si>
  <si>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</si>
  <si>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</si>
  <si>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</si>
  <si>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</si>
  <si>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</si>
  <si>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</si>
  <si>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</si>
  <si>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</si>
  <si>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</si>
  <si>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</si>
  <si>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</si>
  <si>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</si>
  <si>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</si>
  <si>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</si>
  <si>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</si>
  <si>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</si>
  <si>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</si>
  <si>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</si>
  <si>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</si>
  <si>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</si>
  <si>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</si>
  <si>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</si>
  <si>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</si>
  <si>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</si>
  <si>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</si>
  <si>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</si>
  <si>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</si>
  <si>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</si>
  <si>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</si>
  <si>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</si>
  <si>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</si>
  <si>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</si>
  <si>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</si>
  <si>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</si>
  <si>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</si>
  <si>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</si>
  <si>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</si>
  <si>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</si>
  <si>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</si>
  <si>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</si>
  <si>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</si>
  <si>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</si>
  <si>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</si>
  <si>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</si>
  <si>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</si>
  <si>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</si>
  <si>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</si>
  <si>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</si>
  <si>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</si>
  <si>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</si>
  <si>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</si>
  <si>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</si>
  <si>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</si>
  <si>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</si>
  <si>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</si>
  <si>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</si>
  <si>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</si>
  <si>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</si>
  <si>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</si>
  <si>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</si>
  <si>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</si>
  <si>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>Merateľné ukazovatele projektu: 
1) počet obnovených vlakových súprav v žel. verejnej osobnej doprave = 21
2) počet prepravených cestujúcich vo verejnej žel. osobnej doprave = 6 640 482</t>
  </si>
  <si>
    <t xml:space="preserve">nediskontovaná hodnota úspory času za obdobie 30 rokov: 68 544 877 € </t>
  </si>
  <si>
    <t xml:space="preserve">
Priemerné plánované ročné vlkm v zmysle CBA: 
2 427 333 vlkm  
z toho priemerné ročné vlkm za: 
- jednotky DMJ (21 ks) predstavujú 1 483 067 vlkm
- ostatné ŽKV regiónu predstavujú 944 265 vlkm
Plánované ročné vlkm v zmysle CBA pre rok 2021 (začiatok dopadového obdobia) = 2 380 862 vlkm</t>
  </si>
  <si>
    <t>Priemerný plánovaný ročný dopravný výkon vo vlkm na 1 DMJ =  70 622 vlkm</t>
  </si>
  <si>
    <t>Priemerný plánovaný ročný dopravný výkon vo vlkm na 1 DMJ =  70 622 vlkm/305 dní = 232 vlkm za deň</t>
  </si>
  <si>
    <t>305 dni</t>
  </si>
  <si>
    <t>max do 16 % = zahŕňa plánované, neplánované opravy</t>
  </si>
  <si>
    <t xml:space="preserve">r. 2019  = + 0,12 %, 
za 30 rokov = -1,15%.
 </t>
  </si>
  <si>
    <t xml:space="preserve">V zmysle CBA bude v roku 2026  oproti roku 2016 nárast počtu cestujúcich predstavovať hodnotu cca 15,15% </t>
  </si>
  <si>
    <t>Diskontované IN = 72 564 247
Diskontované PN = 504 143 903</t>
  </si>
  <si>
    <t xml:space="preserve">Rast príjmov z cestovného
rast kompenzácie zo ZoDSVZ
</t>
  </si>
  <si>
    <t>nediskontovaná hodnota prínosov = 237 996 386 €</t>
  </si>
  <si>
    <t xml:space="preserve">1. úspora na externalitách = 35,46%
2. úspora času = 28,80%
3. úspora na nehodovosti = 25,73%
4. úspora prevádzkových nákladov autobusovej a automobilovej dopravy vrátane vplyvu na prevádzkové náklady prepravcu = 6,90%
5. úspora počtu autobusov = 3,11% </t>
  </si>
  <si>
    <t>Zazmluvnené IN (v zmysle KZ č. 4600003106/VS/2017 na dodanie dieselmotorových jednotiek) = 76 999 000,00 €</t>
  </si>
  <si>
    <t>11.1.2016 (do 10.00 hod.)
(LPP v súlade s  § 51 ods. 1 písm. a) zákona č.25/2006 Z.z. o verejnom obstarávaní a o zmene a doplnení niektorých zákonov)</t>
  </si>
  <si>
    <t xml:space="preserve">
59 dní
odo dňa odoslania Oznámenia o vyhlásení VO na zverejnenie 
(od 13.11.2015 do 11.1.2016)
54 dní
odo dňa zverejnenia Oznámenia o vyhlásení VO v Dodatku k Ú.v. EÚ pod značkou 
2015/S 223-405971 (od 13.11.2015 do 18.11.2015)
</t>
  </si>
  <si>
    <t xml:space="preserve">nesplnenie požiadaviek na predmet zákazky (po otváraní ponúk časť Ostatné)
- jedna ponuka vylúčená v súlade s §42 ods. 1 zákona č.25/2006 Z.z. o verejnom obstarávaní a o zmene a doplnení niektorých zákonov -za nezloženie zábezpeky 
- dve ponuky vylúčené v súlade s §42 ods. 1 zákona č.25/2006 Z.z. o verejnom obstarávaní a o zmene a doplnení niektorých zákonov-za to, že ponuka nespĺňa požiadavky na predmet zákazky
</t>
  </si>
  <si>
    <t xml:space="preserve">45
(od 04.02.2017-21.03.2017)
Druhá ex-ante kontrola vykonaná riadiacim orgánom MDV SR. Podľa dokumentácie z verejného obstarávania ZSSK nepožadovala vykonať kontrolu Úradom  pre verejné obstarávanie pred podpisom zmluvy z vlastného podnetu ZSSK podľa § 146 ods. 2 zákona č. 25/2006 Z.z. o verejnom obstarávaní a o zmene a doplnení niektorých zákonov
</t>
  </si>
  <si>
    <r>
      <rPr>
        <sz val="11"/>
        <rFont val="Arial"/>
        <family val="2"/>
        <charset val="238"/>
      </rPr>
      <t>Výstavba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color rgb="FF7030A0"/>
        <rFont val="Arial"/>
        <family val="2"/>
        <charset val="238"/>
      </rPr>
      <t>11,3 km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diaľnice D1</t>
    </r>
    <r>
      <rPr>
        <sz val="11"/>
        <color theme="8" tint="-0.249977111117893"/>
        <rFont val="Arial"/>
        <family val="2"/>
        <charset val="238"/>
      </rPr>
      <t>,</t>
    </r>
    <r>
      <rPr>
        <sz val="11"/>
        <color rgb="FF7030A0"/>
        <rFont val="Arial"/>
        <family val="2"/>
        <charset val="238"/>
      </rPr>
      <t xml:space="preserve"> časti diaľničného obchvatu Žiliny</t>
    </r>
  </si>
  <si>
    <t xml:space="preserve">- dobudovanie základného ťahu diaľnice, - kongescie dopravy na ceste I/18,- vysoká intenzita tranzitnej dopravy, - dosahovanie emisných limitov v danej oblasti pri súčastnej intenzite, - negatívny vplyv hluku z dopravy,  </t>
  </si>
  <si>
    <t>neposudzovali sa iné alternatívy dopravy,   bez variantných riešení - trasovanie  je identické pre daný úsek vo všetkých stupňoch dokumentácie   (nebola vypracovaná štúdia realizovateľnosti)</t>
  </si>
  <si>
    <t>11 / 0</t>
  </si>
  <si>
    <t xml:space="preserve"> 3 673,93 m / 32,46 %</t>
  </si>
  <si>
    <t>95 637m2</t>
  </si>
  <si>
    <t>rekonštrukcie+opravy: 159 050</t>
  </si>
  <si>
    <t xml:space="preserve">betónové 5 599 m a oceľové 26 779    </t>
  </si>
  <si>
    <t xml:space="preserve">2ks / Trasa diaľnice mimoúrovňovo križuje železničnú trať ŽSR Bratislava – Žilina v km 24,470 a trať ŽSR Žilina – Rajec v km 34,700; 
Vzdialenosť -  10 230m
</t>
  </si>
  <si>
    <t>DSP - od 8/2008</t>
  </si>
  <si>
    <t xml:space="preserve">Stavba v realizácii, v rámci prípravy prevzaté všetky stupne dokumentácie, </t>
  </si>
  <si>
    <t xml:space="preserve">5300  - Vzhľadom na to, že skrátenie trasy pre tranzitnú dopravu bude plnohodnotne prínosné až po dobudovaní nadväzujúceho úseku D1 LL  – Višňové – Dubná Skala, použitý údaj tak len opisuje teoretické porovnanie dĺžky úseku D1 HP – LL v porovnaní so súčasnou cestnou sieťou, ktorá spája práve začiatok a koniec posudzovaného úseku (body Hričovské Podhradie a Lietavskú Lúčku). Poskytuje tak len obmedzenú výpovednú hodnotu o skutočne ušetrenej vzdialenosti. </t>
  </si>
  <si>
    <t xml:space="preserve">73 169 000 eur/rok 2025                </t>
  </si>
  <si>
    <t xml:space="preserve">11 164 000 eur/rok 2025                 </t>
  </si>
  <si>
    <r>
      <rPr>
        <sz val="11"/>
        <rFont val="Arial"/>
        <family val="2"/>
        <charset val="238"/>
      </rPr>
      <t>2 461 124</t>
    </r>
    <r>
      <rPr>
        <sz val="11"/>
        <color theme="1"/>
        <rFont val="Arial"/>
        <family val="2"/>
        <charset val="238"/>
      </rPr>
      <t xml:space="preserve"> 000 € (údaj zahŕňa aj časové úspory za nadväzujúci úsek D1 Lietavská Lúčka - Višňové - Dubná Skala, keďže ekonomická časť bola vypracovaná spoločne pre obidva úseky)         </t>
    </r>
  </si>
  <si>
    <r>
      <rPr>
        <sz val="11"/>
        <rFont val="Arial"/>
        <family val="2"/>
        <charset val="238"/>
      </rPr>
      <t>1 708 237 619</t>
    </r>
    <r>
      <rPr>
        <sz val="11"/>
        <color theme="1"/>
        <rFont val="Arial"/>
        <family val="2"/>
        <charset val="238"/>
      </rPr>
      <t xml:space="preserve"> € (údaj zahŕňa aj nadväzujúci úsek D1 Lietavská Lúčka - Višňové - Dubná Skala, keďže ekonomická časť bola vypracovaná spoločne pre obidva úseky)         </t>
    </r>
  </si>
  <si>
    <t>419 198 168 € z toho rezerva 35 349 067 € (CÚ 2005 - št. exp.)</t>
  </si>
  <si>
    <t xml:space="preserve">Protokol o vykonaní štátnej expertízy č.12/2005 </t>
  </si>
  <si>
    <t>Príprava - 10 509 007€ ;                                                                                                  MPV - 12 921 144€</t>
  </si>
  <si>
    <t>Príprava : 0 ;                                                                                                                  MPV : odhad 700 000€</t>
  </si>
  <si>
    <t>443 283 961€  hodnota PHZ bez rezervy; projekt obsahuje rezervu; (FIDIC - Zmluvné podmienky pre technológické zariadenie a projektovanie - realizáciu - Žltá kniha FIDIC)</t>
  </si>
  <si>
    <t>388 364 632 € (hodnota zmluvnej cena bez rezervy); projekt obsahuje 10% rezervu</t>
  </si>
  <si>
    <t>26 981 698€ k 31.3.2018</t>
  </si>
  <si>
    <t>31.07.2013 / 20.08.2013</t>
  </si>
  <si>
    <t>PHZ: 487 612 357 EUR bez DPH (vrátane rezervy),                                                                                     (427 201 094,97  -                                      463 201 618,51)</t>
  </si>
  <si>
    <t>48 mesiacov</t>
  </si>
  <si>
    <t>48 mes (1460 dní) / 60 mesiacov (1850 dní)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</si>
  <si>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</si>
  <si>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</si>
  <si>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</si>
  <si>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</si>
  <si>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</si>
  <si>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</si>
  <si>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</si>
  <si>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</si>
  <si>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</si>
  <si>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</si>
  <si>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</si>
  <si>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</si>
  <si>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</si>
  <si>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</si>
  <si>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</si>
  <si>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</si>
  <si>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</si>
  <si>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</si>
  <si>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</si>
  <si>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</si>
  <si>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</si>
  <si>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</si>
  <si>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</si>
  <si>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</si>
  <si>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</si>
  <si>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</si>
  <si>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</si>
  <si>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</si>
  <si>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</si>
  <si>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</si>
  <si>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</si>
  <si>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</si>
  <si>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</si>
  <si>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</si>
  <si>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</si>
  <si>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</si>
  <si>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</si>
  <si>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</si>
  <si>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</si>
  <si>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</si>
  <si>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</si>
  <si>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</si>
  <si>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</si>
  <si>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</si>
  <si>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</si>
  <si>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</si>
  <si>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</si>
  <si>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</si>
  <si>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</si>
  <si>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</si>
  <si>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</si>
  <si>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</si>
  <si>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</si>
  <si>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</si>
  <si>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</si>
  <si>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</si>
  <si>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</si>
  <si>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</si>
  <si>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</si>
  <si>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</si>
  <si>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</si>
  <si>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</si>
  <si>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</si>
  <si>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</si>
  <si>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</si>
  <si>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</si>
  <si>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</si>
  <si>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</si>
  <si>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</si>
  <si>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</si>
  <si>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</si>
  <si>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</si>
  <si>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</si>
  <si>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</si>
  <si>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</si>
  <si>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</si>
  <si>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</si>
  <si>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</si>
  <si>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</si>
  <si>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</si>
  <si>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</si>
  <si>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t>Banskobystrický kraj                      okres Brezno                                               cesta I/66</t>
  </si>
  <si>
    <t>smer BB - Poprad 1 115 m  (43,86%)                                smer Poprad - BB 1 815 m (71,40%)</t>
  </si>
  <si>
    <t>2/24,62</t>
  </si>
  <si>
    <t>2/0</t>
  </si>
  <si>
    <t>nový úsek</t>
  </si>
  <si>
    <t>oceľové MegaRail sl- úroveň zadržania H1                                              oceľové NH4- úroveň zadržania H2</t>
  </si>
  <si>
    <t>1 ks ponad železnicu</t>
  </si>
  <si>
    <t>1 ks   MÚK Brezno - mesto  129,080</t>
  </si>
  <si>
    <t>1 okružná križovatka Mazorníkovo</t>
  </si>
  <si>
    <t>DSZ 01/2013,                                 DÚR 06/2012,                                           DSP 10/2012,                                     DRS 12/2012,</t>
  </si>
  <si>
    <t>ZS EIA MŽP SR č. 9028/07-3.4/ml z 11.3.2009, oznámenie o zmene č. 6656/12-3.4/ml z 27.7.2012 a č. 40008/13-3.4/ml z 7.2.2013, územné rozhodnutie č. 2012/3780-06 z 21.09.2012, právoplatné 25.10.2012 Stavebné povolenie č. 1/2013/00621-01 z 25.2.2013, právoplatné 30.5.2013,</t>
  </si>
  <si>
    <t xml:space="preserve">nákladné automobily                                                             r. 2015 intenzita bez projektu 2 037, intenzita s projektom 309                                              </t>
  </si>
  <si>
    <t xml:space="preserve">nákladné automobily                                          r. 2035 intenzita bez projektu 2 596, intenzita s projektom 318                             r. 2044 intenzita bez projektu 2 848, intenzita s projektom 322                                                                                           </t>
  </si>
  <si>
    <t>Úspora prevádzkových nákladov vozidiel 11%</t>
  </si>
  <si>
    <t>FNPV/C -18 806 281                                               FNPV/K -4 878 442</t>
  </si>
  <si>
    <t xml:space="preserve">Pri výpočte grantu z fondov EÚ sa neuplatňuje metóda výpočtu finančnej medzery. Finančná medzera projektu predstavuje automatickú hodnotu 100%.
</t>
  </si>
  <si>
    <t>DSZ - ekonomická správa</t>
  </si>
  <si>
    <t xml:space="preserve">1 431 526,14 (údaj z aktualizovaného vecného plánu (údaj k 31.12.2017)) </t>
  </si>
  <si>
    <t>predbežné oznámenie  09.02.2013 vestník 29/2013                                  oznámenie o vyhlásení verejného oznámenia 13.02.2014 vestník 31/2014</t>
  </si>
  <si>
    <t>17.3.2014/03.07.2014</t>
  </si>
  <si>
    <t>31/141</t>
  </si>
  <si>
    <t>PHZ 27 121 000                                       16 258 398,22 bez DPH/19 510 077,86 vr.DPH                                                          27 369 668,76 bez DPH/32 843 602,51 vr.DPH</t>
  </si>
  <si>
    <r>
      <t xml:space="preserve">v súlade s ustanovením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Arial"/>
        <family val="2"/>
        <charset val="238"/>
      </rPr>
      <t>42 odst. 5 písmeno b</t>
    </r>
  </si>
  <si>
    <t>352 dní od pôvodného termínu                          242 dní od predĺženého termínu</t>
  </si>
  <si>
    <t xml:space="preserve"> http.//eia.enviroportal.sk/detail/i-66-brezno-obchvat-i-etapa-i-usek</t>
  </si>
  <si>
    <t>osobné automobily                                                             r. 2015 intenzita bez projektu 18 252, intenzita s projektom 7 910 / -57%                                               r. 2035 intenzita bez projektu 22 594, intenzita s projektom 9194 / -59%                             
r. 2044 intenzita bez projektu 24 548, intenzita s projektom 9772 / -61%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</si>
  <si>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</si>
  <si>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t>Obstaranie 21 ks dieselových motorových jednotiek pre regionálne vlaky</t>
  </si>
  <si>
    <r>
      <t xml:space="preserve">Boli analyzované 4 scenáre: 
1) keby sa neurobilo nič  - predpokladá zachovanie súčasného stavu a počtu ŽKV pre potreby prevádzky a len nevyhnutné prevádzkové udržiavanie jestvujúcich ŽKV,
- dlhodobo neudržateľný a nekompatibilný so stratégiou rozvoja regionálnej ŽOD, 
- posúdené ako vecne a ekonomicky neprijateľné riešenie.
2) keby sa urobilo minimum  - predpokladá zachovanie potrebnej štruktúry a technickej životnosti ŽKV pre potreby ŽOD v regióne Banská Bystrica prostredníctvom ich nevyhnutnej údržby a opráv. Zároveň predpokladá každoročnú modernizáciu len obmedzeného počtu vozidiel, 
- nízke efekty scenára, 
- neprispieva k dosiahnutiu strategických cieľov v oblasti ŽOD,
- počet obnovených vozidiel nie je dostatočný čo sa týka potrieb prevádzky, zvýšenia kvality prepravy a prírastku nových cestujúcich.
3) keby sa urobilo niečo  - predpokladá nákup primeraného počtu nových ŽKV,
- ide o najvyhovujúcejší variant z hľadiska posúdenia vecnej, technickej, časovej a finančnej náročnosti investície ako aj z hľadiska celkového prínosu pre životné, sociálne a ekonomické prostredie v dotknutých územiach budovaného IDSBB. 
4) keby sa urobilo maximum  - posudzuje alternatívnu možnosť výmeny všetkých zastaraných ŽKV,
ktoré sú prevádzkované na jednotlivých úsekoch železničných tratí v rámci regiónu Banská Bystrica, 
- uvedená alternatíva by bola investične veľmi náročná.  
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Iné varianty neboli posudzované.
</t>
    </r>
  </si>
  <si>
    <t>Zverejnenie Predbežného oznámenia: 
- v dodatku k ú.v. EÚ č. 147/2015 zo dňa 1.8.2015, č. 2015/S 147-270083,  
- vo vestníku VO č. 151/2015 zo dňa 3.8.2015, č. 15887-POT,  
Zverejnenie Oznámenia o vyhlásení VO: 
- v dodatku k ú.v. EÚč. 223/2015 zo dňa 18.11.2015, č. 2015/S 223-405971 (odoslané 13.11.2015)  
- vo vestníku VO č. 228/2015 zo dňa 18.11.2015, č. 22865-MST</t>
  </si>
  <si>
    <t> Verejná súťaž podľa § 51 zákona č.25/2006 Z.z. o verejnom obstarávaní a o zmene a doplnení niektorých zákonov</t>
  </si>
  <si>
    <r>
      <rPr>
        <b/>
        <sz val="10"/>
        <rFont val="Arial"/>
        <family val="2"/>
        <charset val="238"/>
      </rPr>
      <t>386</t>
    </r>
    <r>
      <rPr>
        <sz val="10"/>
        <rFont val="Arial"/>
        <family val="2"/>
        <charset val="238"/>
      </rPr>
      <t xml:space="preserve"> 
(11.1.2016-31.1.2017, od LPP po odoslanie oznámenia o výsledku úspešnému uchádzačovi)</t>
    </r>
  </si>
  <si>
    <r>
      <rPr>
        <b/>
        <sz val="10"/>
        <rFont val="Arial"/>
        <family val="2"/>
        <charset val="238"/>
      </rPr>
      <t xml:space="preserve">74 dní </t>
    </r>
    <r>
      <rPr>
        <sz val="10"/>
        <rFont val="Arial"/>
        <family val="2"/>
        <charset val="238"/>
      </rPr>
      <t xml:space="preserve">
 - prvotné preloženie dokumentov na ÚVO - 11.07.2016,
 - doplnené predloženie dokumentov: 8.8.2016,
 - rozhodnutie ÚVO: 23.09.2016 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</si>
  <si>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</si>
  <si>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</si>
  <si>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</si>
  <si>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</si>
  <si>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</si>
  <si>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</si>
  <si>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</si>
  <si>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</si>
  <si>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</si>
  <si>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</si>
  <si>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</si>
  <si>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novovybudovaná cesta (2,362 km), rekonštruovaná cesta (0,18 km), odstránenie kritickej nehodovej lokality/kolízneho bodu na ceste I.tr (1 ks), úspora času v cestnej doprave na cestách I.tr. (4 711 453 €), úspora produkcie emisií NO2 vplyvom výstavby ciest I. tr. (1,645 tony), úspora produkcie emisí PM10 vplyvom výstavby ciest I.tr. (0,116 tony)</t>
  </si>
  <si>
    <t>dobudovanie 11,317 km základného ťahu diaľnice, - odľahčenie intravilány od tranzitnej dopravy cesty I/18 - 59%</t>
  </si>
  <si>
    <t xml:space="preserve">vozidlá / 24h (cesta I/18, intravilán mesta Žilina, úsek medzi svetelnou križovatkou pri Tescu a MÚK pri Celulózke):                                                                                                                      r. 2018 intenzita bez projektu 34 061, intenzita s projektom 13 833 / -59%                                               r. 2028 intenzita bez projektu 42 864, intenzita s projektom 16 591 / -61%                    </t>
  </si>
  <si>
    <t>Z celkových investičných nákladov 71,81% sú odhadované zdroje EÚ, Spolufinancovanie je 12,67%, 15,52% sú zdroje ŠR a iné zdroje na I. aj II. fázu</t>
  </si>
  <si>
    <t xml:space="preserve">nezverejnené </t>
  </si>
  <si>
    <t>EÚ zdroje-85% , Spolufinan.15%, z maximálnej výšky NFP;</t>
  </si>
  <si>
    <t xml:space="preserve"> NN (neoprávnené náklady) zo ŠR alebo z vlastných zdrojov</t>
  </si>
  <si>
    <t>6 640 482 cestujúcich (dopadový ukazovateľ naplnený v r. 2026)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</si>
  <si>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</si>
  <si>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</si>
  <si>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</si>
  <si>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</si>
  <si>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</si>
  <si>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 xml:space="preserve">D3 Čadca, Bukov – Svrčinovec </t>
  </si>
  <si>
    <t>Výstavba 5,673 km diaľnice D3</t>
  </si>
  <si>
    <t>D 24,5/80</t>
  </si>
  <si>
    <r>
      <t>Žilinský kraj, okrec Čadca,  k.</t>
    </r>
    <r>
      <rPr>
        <sz val="11"/>
        <rFont val="Arial"/>
        <family val="2"/>
        <charset val="238"/>
      </rPr>
      <t>ú. Čadca, Svrčinovec, Horelica</t>
    </r>
  </si>
  <si>
    <t>Cieľom realizovanej stavby diaľnice je zlepšiť celkovú dopravnú situáciu a hlavne dopravnú situáciu v meste Čadca. Realizácia tejto stavby pozitívne ovplyvní dopravnú situáciu na celom severo-južnom ťahu na území Slovenska. Odstránia sa tým straty času vodičov a cestujúcich, podstatne sa zlepší dopravný komfort účastníkov premávky. Zároveň sa pozitívne ovplyvní životné prostredie v blízkosti existujúcich komunikácií.</t>
  </si>
  <si>
    <t>36 mesiacov</t>
  </si>
  <si>
    <t>48 mesiacov vrátane projekčných prác (žltý FIDIC)</t>
  </si>
  <si>
    <t>4 767 194 / 4 767 194</t>
  </si>
  <si>
    <t>4 977 967</t>
  </si>
  <si>
    <t>dobudovanie 5,673 km základného ťahu diaľnice D3 - odľahčenie intravilánu od tranzitnej dopravy na ceste I/11</t>
  </si>
  <si>
    <t>2 ks - zlý, 1 ks havarijný</t>
  </si>
  <si>
    <t xml:space="preserve">1ks / Trasa diaľnice mimoúrovňovo križuje železničnú trať ŽSR / ČR a PR Staničenie na: D3 km 39,483.30 </t>
  </si>
  <si>
    <t>počet MÚK 2
· neúplná križovatka Bukov
· neúplná križovatka Podzávoz</t>
  </si>
  <si>
    <t>projekt nerieši dočasné napojenie, stavba sa napoji na už zrealizované úseky D3</t>
  </si>
  <si>
    <t>12/2016</t>
  </si>
  <si>
    <t>12/2020</t>
  </si>
  <si>
    <r>
      <t>217 375 317,75€</t>
    </r>
    <r>
      <rPr>
        <sz val="8.8000000000000007"/>
        <color theme="1"/>
        <rFont val="Arial"/>
        <family val="2"/>
        <charset val="238"/>
      </rPr>
      <t xml:space="preserve"> (</t>
    </r>
    <r>
      <rPr>
        <sz val="11"/>
        <color theme="1"/>
        <rFont val="Arial"/>
        <family val="2"/>
        <charset val="238"/>
      </rPr>
      <t>hodnota zmluvnej ceny bez rezervy); projekt obsahuje 10% rezervu</t>
    </r>
  </si>
  <si>
    <t>https://www.crz.gov.sk/index.php?ID=2171273&amp;art_zs2=&amp;art_predmet=&amp;art_ico=&amp;art_suma_zmluva_od=&amp;art_suma_zmluva_do=&amp;art_datum_zverejnene_od=&amp;art_datum_zverejnene_do=&amp;art_rezort=0&amp;art_zs1=&amp;nazov=ZM%2F2016%2F0464&amp;art_ico1=&amp;odoslat=Vyh%C4%BEada%C5%A5</t>
  </si>
  <si>
    <t>https://www.crz.gov.sk/index.php?ID=2171273&amp;art_zs2=&amp;art_predmet=ZM%2F2016%2F0464&amp;art_ico=&amp;art_suma_zmluva_od=&amp;art_suma_zmluva_do=&amp;art_datum_zverejnene_od=&amp;art_datum_zverejnene_do=&amp;art_rezort=0&amp;art_zs1=&amp;nazov=&amp;art_ico1=&amp;odoslat=Vyh%C4%BEada%C5%A5</t>
  </si>
  <si>
    <t xml:space="preserve">Stavba v realizácii, v rámci prípravy prevzaté všetky stupne dokumentácie. </t>
  </si>
  <si>
    <t xml:space="preserve">Stavba v realizácií s platným SP. </t>
  </si>
  <si>
    <t>Protokol o vykonaní štátnej expertízy č.3/2007</t>
  </si>
  <si>
    <t>204 673 073 € z toho rezerva 16 895 572 € (CÚ 2007 - št. exp.)</t>
  </si>
  <si>
    <t>181 017 014 €  hodnota PHZ bez rezervy; projekt obsahuje rezervu; (FIDIC - Zmluvné podmienky pre technológické zariadenie a projektovanie - realizáciu - Žltá kniha FIDIC)</t>
  </si>
  <si>
    <t>Stavba neobsahuje odpočívadlo ani stredisko údržby.</t>
  </si>
  <si>
    <t>Vyplňuje Riadiaci orgán OPII</t>
  </si>
  <si>
    <t>DSP   6/2011</t>
  </si>
  <si>
    <t>Proces EIA v rokoch 1999-2000 pre investičný zámer "Diaľnica D18 v úseku Kysucké Nové Mesto - Skalité" posudzoval variantné riešenie úseku. Záverečné stanovisko MŽP SR  zo dňa 3.11.2000.                                                                                     Štúdia realizovateľnosti ťahu diaľnice D3 Žilina, Strážov - št. hranica SR/PR z 03/2014.</t>
  </si>
  <si>
    <t>- dobudovanie základného ťahu diaľnice D3,- kongrescia tranzitnej dopravy vedenej po cestách I/11 a I/12, - zaťaženie komunikácií v intraviláne mesta Čadca a obce Svrčinovec, - nízka plynulosť a rýchlosť dopravy, - zhoršené životné prostredia nadmerným hlukom a emisiami, - bezpečnosť dopravy.</t>
  </si>
  <si>
    <t>7 / 5</t>
  </si>
  <si>
    <t xml:space="preserve">SP zo dňa 9.11.2015, pravopl. 21.7.2016 </t>
  </si>
  <si>
    <t>link na stiahnutie: M:\Spolocne\Formulár údajov o projektoch OPII\D3_CB-S_podklady pre link</t>
  </si>
  <si>
    <t>link na stiahnutie M:\Spolocne\Formulár údajov o projektoch OPII\D3_Z-Z_CB-S_S-S_Štúdia realizovateľnosti</t>
  </si>
  <si>
    <t>Z celkových investičných nákladov  56,46 % sú odhadované zdroje EÚ, Spolufinancovanie 
je 9,96%, 33,58 % sú zdroje ŠR a iné zdroje.</t>
  </si>
  <si>
    <r>
      <t xml:space="preserve">Zazmluvnené financovanie:
CEF: maximálna výška : 87 432 297 €  z toho </t>
    </r>
    <r>
      <rPr>
        <b/>
        <sz val="11"/>
        <color theme="1"/>
        <rFont val="Arial"/>
        <family val="2"/>
        <charset val="238"/>
      </rPr>
      <t>CEF</t>
    </r>
    <r>
      <rPr>
        <sz val="11"/>
        <color theme="1"/>
        <rFont val="Arial"/>
        <family val="2"/>
        <charset val="238"/>
      </rPr>
      <t xml:space="preserve">  85%=74 317 452 € 
Spolufinancovanie 15%=13 114 845 €    Maximálna výška </t>
    </r>
    <r>
      <rPr>
        <b/>
        <sz val="11"/>
        <color theme="1"/>
        <rFont val="Arial"/>
        <family val="2"/>
        <charset val="238"/>
      </rPr>
      <t>NFP</t>
    </r>
    <r>
      <rPr>
        <sz val="11"/>
        <color theme="1"/>
        <rFont val="Arial"/>
        <family val="2"/>
        <charset val="238"/>
      </rPr>
      <t xml:space="preserve">:84 287 628 € z toho 85%=71 644 484 €, 15%=12 643 144 €
Za celý projekt: maximálna výška CEF+ NFP: 171 719 925 € z toho CEF=87 432 297 €
NFP=84 287 628 €;           
Akcept.zml.hodnota s rezervou bez DPH+ Dozor=240 928 743-171 719 925=69 208 818 € financ.zo ŠR alebo z vlastných zdrojov  </t>
    </r>
  </si>
  <si>
    <t>100% mýto</t>
  </si>
  <si>
    <t>Úspory cestovného času pre cestujúcich 55,8%, 
Úspory nákladov na palivo 4,3%,
Úspory nákladov na hluk 0,9%,
Úspory nákladov na emisie 7,4 %,
Všeobecné úspory NPV 3,9%, 
úspory nákladov na nehodovosti 9,9%, 
úspora nákladov na skleníkové plyny 1,1%,</t>
  </si>
  <si>
    <t>258527942,22- investičné náklady
60721106,17 - prevádzkové náklady</t>
  </si>
  <si>
    <t>18 / 2</t>
  </si>
  <si>
    <r>
      <rPr>
        <sz val="11"/>
        <rFont val="Arial"/>
        <family val="2"/>
        <charset val="238"/>
      </rPr>
      <t>2422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/  42,7%</t>
    </r>
  </si>
  <si>
    <t xml:space="preserve">naviac práce, vrátane valorizácie za roky 2017, 2018, 2019, 2020 v sume                 16 907 361,53€  - Dodatok č.1-7                                                     (k 13.12.2021 čerpané z rezervy)               AZH 239 112 849,53 EUR,  zostatok rezervy 4 830 170,25 EUR                       </t>
  </si>
  <si>
    <t>betónové zvodidlá - 4 516 m,                oceľové zvodidlá - 20 446 m</t>
  </si>
  <si>
    <t>24 962m</t>
  </si>
  <si>
    <t>PD : 5 113 363                                         MPV : 16 021 801                                             (k 31.10.2021)</t>
  </si>
  <si>
    <t>PD : 24 260;                                                         MPV : 325 270                                             (k 31.10.2021)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</si>
</sst>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#,##0\ [$€-1];[Red]\-#,##0\ [$€-1]"/>
    <numFmt numFmtId="167" formatCode="#,##0\ &quot;€&quot;"/>
    <numFmt numFmtId="168" formatCode="#,##0\ [$€-1]"/>
    <numFmt numFmtId="169" formatCode="_-* #,##0\ _€_-;\-* #,##0\ _€_-;_-* &quot;-&quot;??\ _€_-;_-@_-"/>
    <numFmt numFmtId="170" formatCode="_-* #,##0.00\ [$€-41B]_-;\-* #,##0.00\ [$€-41B]_-;_-* &quot;-&quot;??\ [$€-41B]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.8000000000000007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36" fillId="0" borderId="0"/>
    <xf numFmtId="0" fontId="36" fillId="0" borderId="0"/>
  </cellStyleXfs>
  <cellXfs count="2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9" fontId="2" fillId="0" borderId="3" xfId="0" applyNumberFormat="1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167" fontId="2" fillId="0" borderId="3" xfId="0" applyNumberFormat="1" applyFont="1" applyBorder="1" applyAlignment="1">
      <alignment horizontal="center" vertical="top" wrapText="1"/>
    </xf>
    <xf numFmtId="167" fontId="18" fillId="0" borderId="3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7" fontId="2" fillId="3" borderId="3" xfId="0" applyNumberFormat="1" applyFont="1" applyFill="1" applyBorder="1" applyAlignment="1">
      <alignment horizontal="center" vertical="top"/>
    </xf>
    <xf numFmtId="14" fontId="2" fillId="3" borderId="3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17" fontId="4" fillId="4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3" fillId="3" borderId="3" xfId="2" applyFont="1" applyFill="1" applyBorder="1" applyAlignment="1">
      <alignment horizontal="center" vertical="top" wrapText="1"/>
    </xf>
    <xf numFmtId="0" fontId="23" fillId="0" borderId="3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 wrapText="1"/>
    </xf>
    <xf numFmtId="10" fontId="27" fillId="0" borderId="3" xfId="0" applyNumberFormat="1" applyFont="1" applyFill="1" applyBorder="1" applyAlignment="1">
      <alignment horizontal="center" vertical="top" wrapText="1"/>
    </xf>
    <xf numFmtId="0" fontId="30" fillId="6" borderId="3" xfId="0" applyFont="1" applyFill="1" applyBorder="1" applyAlignment="1">
      <alignment horizontal="left" vertical="center"/>
    </xf>
    <xf numFmtId="0" fontId="28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/>
    </xf>
    <xf numFmtId="3" fontId="2" fillId="6" borderId="3" xfId="0" applyNumberFormat="1" applyFont="1" applyFill="1" applyBorder="1" applyAlignment="1">
      <alignment horizontal="center" vertical="top" wrapText="1"/>
    </xf>
    <xf numFmtId="0" fontId="15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/>
    </xf>
    <xf numFmtId="0" fontId="27" fillId="6" borderId="3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/>
    </xf>
    <xf numFmtId="167" fontId="2" fillId="6" borderId="3" xfId="0" applyNumberFormat="1" applyFont="1" applyFill="1" applyBorder="1" applyAlignment="1">
      <alignment horizontal="center" vertical="top" wrapText="1"/>
    </xf>
    <xf numFmtId="14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3" fontId="18" fillId="2" borderId="3" xfId="0" applyNumberFormat="1" applyFont="1" applyFill="1" applyBorder="1" applyAlignment="1">
      <alignment horizontal="center" vertical="top" wrapText="1"/>
    </xf>
    <xf numFmtId="14" fontId="18" fillId="0" borderId="3" xfId="0" applyNumberFormat="1" applyFont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Fill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9" fontId="2" fillId="3" borderId="3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center" vertical="top"/>
    </xf>
    <xf numFmtId="14" fontId="18" fillId="3" borderId="3" xfId="0" applyNumberFormat="1" applyFont="1" applyFill="1" applyBorder="1" applyAlignment="1">
      <alignment horizontal="center" vertical="top" wrapText="1"/>
    </xf>
    <xf numFmtId="17" fontId="18" fillId="3" borderId="3" xfId="0" applyNumberFormat="1" applyFont="1" applyFill="1" applyBorder="1" applyAlignment="1">
      <alignment horizontal="center" vertical="top" wrapText="1"/>
    </xf>
    <xf numFmtId="0" fontId="18" fillId="3" borderId="3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4" borderId="4" xfId="0" applyFont="1" applyFill="1" applyBorder="1" applyAlignment="1">
      <alignment horizontal="center" vertical="top" wrapText="1"/>
    </xf>
    <xf numFmtId="165" fontId="4" fillId="4" borderId="3" xfId="0" applyNumberFormat="1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166" fontId="4" fillId="4" borderId="3" xfId="0" applyNumberFormat="1" applyFont="1" applyFill="1" applyBorder="1" applyAlignment="1">
      <alignment horizontal="center" vertical="top" wrapText="1"/>
    </xf>
    <xf numFmtId="10" fontId="4" fillId="4" borderId="3" xfId="0" applyNumberFormat="1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23" fillId="0" borderId="0" xfId="2" applyFont="1" applyBorder="1" applyAlignment="1">
      <alignment horizontal="left" vertical="center" wrapText="1"/>
    </xf>
    <xf numFmtId="0" fontId="9" fillId="0" borderId="3" xfId="2" applyBorder="1" applyAlignment="1">
      <alignment horizontal="center" vertical="top" wrapText="1"/>
    </xf>
    <xf numFmtId="0" fontId="0" fillId="0" borderId="0" xfId="0" applyBorder="1"/>
    <xf numFmtId="14" fontId="2" fillId="0" borderId="0" xfId="0" applyNumberFormat="1" applyFont="1" applyAlignment="1">
      <alignment vertical="top" wrapText="1"/>
    </xf>
    <xf numFmtId="0" fontId="3" fillId="7" borderId="4" xfId="0" applyFont="1" applyFill="1" applyBorder="1" applyAlignment="1">
      <alignment horizontal="center" vertical="top"/>
    </xf>
    <xf numFmtId="0" fontId="14" fillId="7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/>
    </xf>
    <xf numFmtId="0" fontId="18" fillId="7" borderId="3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3" fontId="2" fillId="7" borderId="3" xfId="0" applyNumberFormat="1" applyFont="1" applyFill="1" applyBorder="1" applyAlignment="1">
      <alignment horizontal="center" vertical="top" wrapText="1"/>
    </xf>
    <xf numFmtId="3" fontId="18" fillId="7" borderId="3" xfId="0" applyNumberFormat="1" applyFont="1" applyFill="1" applyBorder="1" applyAlignment="1">
      <alignment horizontal="center" vertical="top" wrapText="1"/>
    </xf>
    <xf numFmtId="0" fontId="32" fillId="7" borderId="3" xfId="0" applyFont="1" applyFill="1" applyBorder="1" applyAlignment="1">
      <alignment horizontal="center" vertical="top" wrapText="1"/>
    </xf>
    <xf numFmtId="0" fontId="28" fillId="7" borderId="3" xfId="0" applyFont="1" applyFill="1" applyBorder="1" applyAlignment="1">
      <alignment horizontal="center" vertical="top" wrapText="1"/>
    </xf>
    <xf numFmtId="0" fontId="29" fillId="7" borderId="3" xfId="0" applyFont="1" applyFill="1" applyBorder="1" applyAlignment="1">
      <alignment horizontal="center" vertical="top"/>
    </xf>
    <xf numFmtId="3" fontId="2" fillId="7" borderId="0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center" vertical="top" wrapText="1"/>
    </xf>
    <xf numFmtId="0" fontId="32" fillId="7" borderId="0" xfId="0" applyFont="1" applyFill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top"/>
    </xf>
    <xf numFmtId="168" fontId="2" fillId="7" borderId="3" xfId="0" applyNumberFormat="1" applyFont="1" applyFill="1" applyBorder="1" applyAlignment="1">
      <alignment horizontal="center" vertical="top" wrapText="1"/>
    </xf>
    <xf numFmtId="10" fontId="27" fillId="7" borderId="3" xfId="0" applyNumberFormat="1" applyFont="1" applyFill="1" applyBorder="1" applyAlignment="1">
      <alignment horizontal="center" vertical="top" wrapText="1"/>
    </xf>
    <xf numFmtId="10" fontId="2" fillId="7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0" fillId="8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/>
    <xf numFmtId="0" fontId="28" fillId="8" borderId="3" xfId="0" applyFont="1" applyFill="1" applyBorder="1" applyAlignment="1">
      <alignment horizontal="center" vertical="top" wrapText="1"/>
    </xf>
    <xf numFmtId="0" fontId="27" fillId="8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/>
    </xf>
    <xf numFmtId="169" fontId="2" fillId="2" borderId="3" xfId="4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0" fontId="29" fillId="2" borderId="3" xfId="0" applyFont="1" applyFill="1" applyBorder="1" applyAlignment="1">
      <alignment horizontal="center" vertical="top"/>
    </xf>
    <xf numFmtId="0" fontId="22" fillId="2" borderId="3" xfId="0" applyFont="1" applyFill="1" applyBorder="1" applyAlignment="1">
      <alignment horizontal="center" vertical="top" wrapText="1"/>
    </xf>
    <xf numFmtId="0" fontId="32" fillId="2" borderId="0" xfId="0" applyFont="1" applyFill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/>
    </xf>
    <xf numFmtId="10" fontId="27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top" wrapText="1"/>
    </xf>
    <xf numFmtId="170" fontId="2" fillId="2" borderId="3" xfId="0" applyNumberFormat="1" applyFont="1" applyFill="1" applyBorder="1" applyAlignment="1">
      <alignment horizontal="center" vertical="center" wrapText="1"/>
    </xf>
    <xf numFmtId="164" fontId="2" fillId="2" borderId="3" xfId="4" applyFont="1" applyFill="1" applyBorder="1" applyAlignment="1">
      <alignment horizontal="center" vertical="center"/>
    </xf>
    <xf numFmtId="0" fontId="3" fillId="2" borderId="3" xfId="0" applyFont="1" applyFill="1" applyBorder="1"/>
    <xf numFmtId="14" fontId="2" fillId="2" borderId="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14" fontId="18" fillId="2" borderId="1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69" fontId="21" fillId="2" borderId="3" xfId="4" applyNumberFormat="1" applyFont="1" applyFill="1" applyBorder="1" applyAlignment="1">
      <alignment horizontal="center" vertical="center"/>
    </xf>
    <xf numFmtId="169" fontId="18" fillId="2" borderId="3" xfId="4" applyNumberFormat="1" applyFont="1" applyFill="1" applyBorder="1" applyAlignment="1">
      <alignment vertical="center"/>
    </xf>
    <xf numFmtId="169" fontId="18" fillId="2" borderId="3" xfId="4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26" fillId="5" borderId="6" xfId="0" applyFont="1" applyFill="1" applyBorder="1" applyAlignment="1">
      <alignment horizontal="center" vertical="top" wrapText="1"/>
    </xf>
    <xf numFmtId="0" fontId="26" fillId="5" borderId="5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  <xf numFmtId="0" fontId="9" fillId="2" borderId="3" xfId="2" applyFill="1" applyBorder="1" applyAlignment="1">
      <alignment vertical="top" wrapText="1"/>
    </xf>
  </cellXfs>
  <cellStyles count="8">
    <cellStyle name="Čiarka" xfId="4" builtinId="3"/>
    <cellStyle name="Čiarka 2" xfId="3"/>
    <cellStyle name="Hypertextové prepojenie" xfId="2" builtinId="8"/>
    <cellStyle name="Normal 10" xfId="6"/>
    <cellStyle name="Normal 9" xfId="7"/>
    <cellStyle name="Normálna" xfId="0" builtinId="0"/>
    <cellStyle name="Normálna 2" xfId="1"/>
    <cellStyle name="Normálna 3" xfId="5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rz.gov.sk/index.php?ID=2171273&amp;art_zs2=&amp;art_predmet=ZM%2F2016%2F0464&amp;art_ico=&amp;art_suma_zmluva_od=&amp;art_suma_zmluva_do=&amp;art_datum_zverejnene_od=&amp;art_datum_zverejnene_do=&amp;art_rezort=0&amp;art_zs1=&amp;nazov=&amp;art_ico1=&amp;odoslat=Vyh%C4%BEada%C5%A5" TargetMode="External"/><Relationship Id="rId1" Type="http://schemas.openxmlformats.org/officeDocument/2006/relationships/hyperlink" Target="https://www.crz.gov.sk/index.php?ID=2171273&amp;art_zs2=&amp;art_predmet=&amp;art_ico=&amp;art_suma_zmluva_od=&amp;art_suma_zmluva_do=&amp;art_datum_zverejnene_od=&amp;art_datum_zverejnene_do=&amp;art_rezort=0&amp;art_zs1=&amp;nazov=ZM%2F2016%2F0464&amp;art_ico1=&amp;odoslat=Vyh%C4%BEada%C5%A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rz.gov.sk/index.php?ID=1758112&amp;l=sk" TargetMode="External"/><Relationship Id="rId1" Type="http://schemas.openxmlformats.org/officeDocument/2006/relationships/hyperlink" Target="https://www.uvo.gov.sk/private/profily/detail/15/zakazky/125237/dokument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cebook.com/pg/pomoc.na.dialnici/photos/?tab=album&amp;album_id=1846806715636333," TargetMode="External"/><Relationship Id="rId1" Type="http://schemas.openxmlformats.org/officeDocument/2006/relationships/hyperlink" Target="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40"/>
  <sheetViews>
    <sheetView tabSelected="1" zoomScaleNormal="100" workbookViewId="0">
      <pane xSplit="1" ySplit="5" topLeftCell="B90" activePane="bottomRight" state="frozen"/>
      <selection pane="topRight" activeCell="B1" sqref="B1"/>
      <selection pane="bottomLeft" activeCell="A6" sqref="A6"/>
      <selection pane="bottomRight" activeCell="G127" sqref="G127"/>
    </sheetView>
  </sheetViews>
  <sheetFormatPr defaultColWidth="8.7109375" defaultRowHeight="18" x14ac:dyDescent="0.25"/>
  <cols>
    <col min="1" max="1" width="9" style="2" customWidth="1"/>
    <col min="2" max="2" width="44.140625" style="113" customWidth="1"/>
    <col min="3" max="3" width="46" style="23" customWidth="1"/>
    <col min="4" max="4" width="16" style="3" customWidth="1"/>
    <col min="5" max="5" width="40.85546875" style="171" customWidth="1"/>
    <col min="6" max="6" width="15.5703125" style="142" customWidth="1"/>
    <col min="7" max="7" width="25.5703125" style="142" customWidth="1"/>
    <col min="8" max="8" width="8.7109375" style="142"/>
    <col min="9" max="9" width="8.42578125" style="19" customWidth="1"/>
    <col min="10" max="12" width="8.42578125" style="12" customWidth="1"/>
    <col min="13" max="738" width="8.7109375" style="12"/>
    <col min="739" max="16384" width="8.7109375" style="1"/>
  </cols>
  <sheetData>
    <row r="1" spans="1:738" ht="18.75" customHeight="1" x14ac:dyDescent="0.25">
      <c r="A1" s="4"/>
      <c r="B1" s="113" t="s">
        <v>521</v>
      </c>
    </row>
    <row r="2" spans="1:738" ht="16.5" customHeight="1" x14ac:dyDescent="0.25">
      <c r="A2" s="5"/>
      <c r="B2" s="113" t="s">
        <v>522</v>
      </c>
      <c r="C2" s="143">
        <v>44543</v>
      </c>
    </row>
    <row r="3" spans="1:738" ht="9.75" customHeight="1" thickBot="1" x14ac:dyDescent="0.3"/>
    <row r="4" spans="1:738" s="109" customFormat="1" ht="18.75" customHeight="1" x14ac:dyDescent="0.3">
      <c r="A4" s="223" t="s">
        <v>386</v>
      </c>
      <c r="B4" s="223" t="s">
        <v>147</v>
      </c>
      <c r="C4" s="223" t="s">
        <v>148</v>
      </c>
      <c r="D4" s="225" t="s">
        <v>24</v>
      </c>
      <c r="E4" s="220" t="s">
        <v>523</v>
      </c>
      <c r="F4" s="108"/>
      <c r="G4" s="108"/>
      <c r="H4" s="108"/>
      <c r="I4" s="107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8"/>
      <c r="ZQ4" s="108"/>
      <c r="ZR4" s="108"/>
      <c r="ZS4" s="108"/>
      <c r="ZT4" s="108"/>
      <c r="ZU4" s="108"/>
      <c r="ZV4" s="108"/>
      <c r="ZW4" s="108"/>
      <c r="ZX4" s="108"/>
      <c r="ZY4" s="108"/>
      <c r="ZZ4" s="108"/>
      <c r="AAA4" s="108"/>
      <c r="AAB4" s="108"/>
      <c r="AAC4" s="108"/>
      <c r="AAD4" s="108"/>
      <c r="AAE4" s="108"/>
      <c r="AAF4" s="108"/>
      <c r="AAG4" s="108"/>
      <c r="AAH4" s="108"/>
      <c r="AAI4" s="108"/>
      <c r="AAJ4" s="108"/>
      <c r="AAK4" s="108"/>
      <c r="AAL4" s="108"/>
      <c r="AAM4" s="108"/>
      <c r="AAN4" s="108"/>
      <c r="AAO4" s="108"/>
      <c r="AAP4" s="108"/>
      <c r="AAQ4" s="108"/>
      <c r="AAR4" s="108"/>
      <c r="AAS4" s="108"/>
      <c r="AAT4" s="108"/>
      <c r="AAU4" s="108"/>
      <c r="AAV4" s="108"/>
      <c r="AAW4" s="108"/>
      <c r="AAX4" s="108"/>
      <c r="AAY4" s="108"/>
      <c r="AAZ4" s="108"/>
      <c r="ABA4" s="108"/>
      <c r="ABB4" s="108"/>
      <c r="ABC4" s="108"/>
      <c r="ABD4" s="108"/>
      <c r="ABE4" s="108"/>
      <c r="ABF4" s="108"/>
      <c r="ABG4" s="108"/>
      <c r="ABH4" s="108"/>
      <c r="ABI4" s="108"/>
      <c r="ABJ4" s="108"/>
    </row>
    <row r="5" spans="1:738" s="112" customFormat="1" ht="48" customHeight="1" thickBot="1" x14ac:dyDescent="0.35">
      <c r="A5" s="224"/>
      <c r="B5" s="224"/>
      <c r="C5" s="224"/>
      <c r="D5" s="226"/>
      <c r="E5" s="221"/>
      <c r="F5" s="111"/>
      <c r="G5" s="111"/>
      <c r="H5" s="111"/>
      <c r="I5" s="110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11"/>
      <c r="JB5" s="111"/>
      <c r="JC5" s="111"/>
      <c r="JD5" s="111"/>
      <c r="JE5" s="111"/>
      <c r="JF5" s="111"/>
      <c r="JG5" s="111"/>
      <c r="JH5" s="111"/>
      <c r="JI5" s="111"/>
      <c r="JJ5" s="111"/>
      <c r="JK5" s="111"/>
      <c r="JL5" s="111"/>
      <c r="JM5" s="111"/>
      <c r="JN5" s="111"/>
      <c r="JO5" s="111"/>
      <c r="JP5" s="111"/>
      <c r="JQ5" s="111"/>
      <c r="JR5" s="111"/>
      <c r="JS5" s="111"/>
      <c r="JT5" s="111"/>
      <c r="JU5" s="111"/>
      <c r="JV5" s="111"/>
      <c r="JW5" s="111"/>
      <c r="JX5" s="111"/>
      <c r="JY5" s="111"/>
      <c r="JZ5" s="111"/>
      <c r="KA5" s="111"/>
      <c r="KB5" s="111"/>
      <c r="KC5" s="111"/>
      <c r="KD5" s="111"/>
      <c r="KE5" s="111"/>
      <c r="KF5" s="111"/>
      <c r="KG5" s="111"/>
      <c r="KH5" s="111"/>
      <c r="KI5" s="111"/>
      <c r="KJ5" s="111"/>
      <c r="KK5" s="111"/>
      <c r="KL5" s="111"/>
      <c r="KM5" s="111"/>
      <c r="KN5" s="111"/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1"/>
      <c r="LF5" s="111"/>
      <c r="LG5" s="111"/>
      <c r="LH5" s="111"/>
      <c r="LI5" s="111"/>
      <c r="LJ5" s="111"/>
      <c r="LK5" s="111"/>
      <c r="LL5" s="111"/>
      <c r="LM5" s="111"/>
      <c r="LN5" s="111"/>
      <c r="LO5" s="111"/>
      <c r="LP5" s="111"/>
      <c r="LQ5" s="111"/>
      <c r="LR5" s="111"/>
      <c r="LS5" s="111"/>
      <c r="LT5" s="111"/>
      <c r="LU5" s="111"/>
      <c r="LV5" s="111"/>
      <c r="LW5" s="111"/>
      <c r="LX5" s="111"/>
      <c r="LY5" s="111"/>
      <c r="LZ5" s="111"/>
      <c r="MA5" s="111"/>
      <c r="MB5" s="111"/>
      <c r="MC5" s="111"/>
      <c r="MD5" s="111"/>
      <c r="ME5" s="111"/>
      <c r="MF5" s="111"/>
      <c r="MG5" s="111"/>
      <c r="MH5" s="111"/>
      <c r="MI5" s="111"/>
      <c r="MJ5" s="111"/>
      <c r="MK5" s="111"/>
      <c r="ML5" s="111"/>
      <c r="MM5" s="111"/>
      <c r="MN5" s="111"/>
      <c r="MO5" s="111"/>
      <c r="MP5" s="111"/>
      <c r="MQ5" s="111"/>
      <c r="MR5" s="111"/>
      <c r="MS5" s="111"/>
      <c r="MT5" s="111"/>
      <c r="MU5" s="111"/>
      <c r="MV5" s="111"/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1"/>
      <c r="NK5" s="111"/>
      <c r="NL5" s="111"/>
      <c r="NM5" s="111"/>
      <c r="NN5" s="111"/>
      <c r="NO5" s="111"/>
      <c r="NP5" s="111"/>
      <c r="NQ5" s="111"/>
      <c r="NR5" s="111"/>
      <c r="NS5" s="111"/>
      <c r="NT5" s="111"/>
      <c r="NU5" s="111"/>
      <c r="NV5" s="111"/>
      <c r="NW5" s="111"/>
      <c r="NX5" s="111"/>
      <c r="NY5" s="111"/>
      <c r="NZ5" s="111"/>
      <c r="OA5" s="111"/>
      <c r="OB5" s="111"/>
      <c r="OC5" s="111"/>
      <c r="OD5" s="111"/>
      <c r="OE5" s="111"/>
      <c r="OF5" s="111"/>
      <c r="OG5" s="111"/>
      <c r="OH5" s="111"/>
      <c r="OI5" s="111"/>
      <c r="OJ5" s="111"/>
      <c r="OK5" s="111"/>
      <c r="OL5" s="111"/>
      <c r="OM5" s="111"/>
      <c r="ON5" s="111"/>
      <c r="OO5" s="111"/>
      <c r="OP5" s="111"/>
      <c r="OQ5" s="111"/>
      <c r="OR5" s="111"/>
      <c r="OS5" s="111"/>
      <c r="OT5" s="111"/>
      <c r="OU5" s="111"/>
      <c r="OV5" s="111"/>
      <c r="OW5" s="111"/>
      <c r="OX5" s="111"/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11"/>
      <c r="QF5" s="111"/>
      <c r="QG5" s="111"/>
      <c r="QH5" s="111"/>
      <c r="QI5" s="111"/>
      <c r="QJ5" s="111"/>
      <c r="QK5" s="111"/>
      <c r="QL5" s="111"/>
      <c r="QM5" s="111"/>
      <c r="QN5" s="111"/>
      <c r="QO5" s="111"/>
      <c r="QP5" s="111"/>
      <c r="QQ5" s="111"/>
      <c r="QR5" s="111"/>
      <c r="QS5" s="111"/>
      <c r="QT5" s="111"/>
      <c r="QU5" s="111"/>
      <c r="QV5" s="111"/>
      <c r="QW5" s="111"/>
      <c r="QX5" s="111"/>
      <c r="QY5" s="111"/>
      <c r="QZ5" s="111"/>
      <c r="RA5" s="111"/>
      <c r="RB5" s="111"/>
      <c r="RC5" s="111"/>
      <c r="RD5" s="111"/>
      <c r="RE5" s="111"/>
      <c r="RF5" s="111"/>
      <c r="RG5" s="111"/>
      <c r="RH5" s="111"/>
      <c r="RI5" s="111"/>
      <c r="RJ5" s="111"/>
      <c r="RK5" s="111"/>
      <c r="RL5" s="111"/>
      <c r="RM5" s="111"/>
      <c r="RN5" s="111"/>
      <c r="RO5" s="111"/>
      <c r="RP5" s="111"/>
      <c r="RQ5" s="111"/>
      <c r="RR5" s="111"/>
      <c r="RS5" s="111"/>
      <c r="RT5" s="111"/>
      <c r="RU5" s="111"/>
      <c r="RV5" s="111"/>
      <c r="RW5" s="111"/>
      <c r="RX5" s="111"/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111"/>
      <c r="TO5" s="111"/>
      <c r="TP5" s="111"/>
      <c r="TQ5" s="111"/>
      <c r="TR5" s="111"/>
      <c r="TS5" s="111"/>
      <c r="TT5" s="111"/>
      <c r="TU5" s="111"/>
      <c r="TV5" s="111"/>
      <c r="TW5" s="111"/>
      <c r="TX5" s="111"/>
      <c r="TY5" s="111"/>
      <c r="TZ5" s="111"/>
      <c r="UA5" s="111"/>
      <c r="UB5" s="111"/>
      <c r="UC5" s="111"/>
      <c r="UD5" s="111"/>
      <c r="UE5" s="111"/>
      <c r="UF5" s="111"/>
      <c r="UG5" s="111"/>
      <c r="UH5" s="111"/>
      <c r="UI5" s="111"/>
      <c r="UJ5" s="111"/>
      <c r="UK5" s="111"/>
      <c r="UL5" s="111"/>
      <c r="UM5" s="111"/>
      <c r="UN5" s="111"/>
      <c r="UO5" s="111"/>
      <c r="UP5" s="111"/>
      <c r="UQ5" s="111"/>
      <c r="UR5" s="111"/>
      <c r="US5" s="111"/>
      <c r="UT5" s="111"/>
      <c r="UU5" s="111"/>
      <c r="UV5" s="111"/>
      <c r="UW5" s="111"/>
      <c r="UX5" s="111"/>
      <c r="UY5" s="111"/>
      <c r="UZ5" s="111"/>
      <c r="VA5" s="111"/>
      <c r="VB5" s="111"/>
      <c r="VC5" s="111"/>
      <c r="VD5" s="111"/>
      <c r="VE5" s="111"/>
      <c r="VF5" s="111"/>
      <c r="VG5" s="111"/>
      <c r="VH5" s="111"/>
      <c r="VI5" s="111"/>
      <c r="VJ5" s="111"/>
      <c r="VK5" s="111"/>
      <c r="VL5" s="111"/>
      <c r="VM5" s="111"/>
      <c r="VN5" s="111"/>
      <c r="VO5" s="111"/>
      <c r="VP5" s="111"/>
      <c r="VQ5" s="111"/>
      <c r="VR5" s="111"/>
      <c r="VS5" s="111"/>
      <c r="VT5" s="111"/>
      <c r="VU5" s="111"/>
      <c r="VV5" s="111"/>
      <c r="VW5" s="111"/>
      <c r="VX5" s="111"/>
      <c r="VY5" s="111"/>
      <c r="VZ5" s="111"/>
      <c r="WA5" s="111"/>
      <c r="WB5" s="111"/>
      <c r="WC5" s="111"/>
      <c r="WD5" s="111"/>
      <c r="WE5" s="111"/>
      <c r="WF5" s="111"/>
      <c r="WG5" s="111"/>
      <c r="WH5" s="111"/>
      <c r="WI5" s="111"/>
      <c r="WJ5" s="111"/>
      <c r="WK5" s="111"/>
      <c r="WL5" s="111"/>
      <c r="WM5" s="111"/>
      <c r="WN5" s="111"/>
      <c r="WO5" s="111"/>
      <c r="WP5" s="111"/>
      <c r="WQ5" s="111"/>
      <c r="WR5" s="111"/>
      <c r="WS5" s="111"/>
      <c r="WT5" s="111"/>
      <c r="WU5" s="111"/>
      <c r="WV5" s="111"/>
      <c r="WW5" s="111"/>
      <c r="WX5" s="111"/>
      <c r="WY5" s="111"/>
      <c r="WZ5" s="111"/>
      <c r="XA5" s="111"/>
      <c r="XB5" s="111"/>
      <c r="XC5" s="111"/>
      <c r="XD5" s="111"/>
      <c r="XE5" s="111"/>
      <c r="XF5" s="111"/>
      <c r="XG5" s="111"/>
      <c r="XH5" s="111"/>
      <c r="XI5" s="111"/>
      <c r="XJ5" s="111"/>
      <c r="XK5" s="111"/>
      <c r="XL5" s="111"/>
      <c r="XM5" s="111"/>
      <c r="XN5" s="111"/>
      <c r="XO5" s="111"/>
      <c r="XP5" s="111"/>
      <c r="XQ5" s="111"/>
      <c r="XR5" s="111"/>
      <c r="XS5" s="111"/>
      <c r="XT5" s="111"/>
      <c r="XU5" s="111"/>
      <c r="XV5" s="111"/>
      <c r="XW5" s="111"/>
      <c r="XX5" s="111"/>
      <c r="XY5" s="111"/>
      <c r="XZ5" s="111"/>
      <c r="YA5" s="111"/>
      <c r="YB5" s="111"/>
      <c r="YC5" s="111"/>
      <c r="YD5" s="111"/>
      <c r="YE5" s="111"/>
      <c r="YF5" s="111"/>
      <c r="YG5" s="111"/>
      <c r="YH5" s="111"/>
      <c r="YI5" s="111"/>
      <c r="YJ5" s="111"/>
      <c r="YK5" s="111"/>
      <c r="YL5" s="111"/>
      <c r="YM5" s="111"/>
      <c r="YN5" s="111"/>
      <c r="YO5" s="111"/>
      <c r="YP5" s="111"/>
      <c r="YQ5" s="111"/>
      <c r="YR5" s="111"/>
      <c r="YS5" s="111"/>
      <c r="YT5" s="111"/>
      <c r="YU5" s="111"/>
      <c r="YV5" s="111"/>
      <c r="YW5" s="111"/>
      <c r="YX5" s="111"/>
      <c r="YY5" s="111"/>
      <c r="YZ5" s="111"/>
      <c r="ZA5" s="111"/>
      <c r="ZB5" s="111"/>
      <c r="ZC5" s="111"/>
      <c r="ZD5" s="111"/>
      <c r="ZE5" s="111"/>
      <c r="ZF5" s="111"/>
      <c r="ZG5" s="111"/>
      <c r="ZH5" s="111"/>
      <c r="ZI5" s="111"/>
      <c r="ZJ5" s="111"/>
      <c r="ZK5" s="111"/>
      <c r="ZL5" s="111"/>
      <c r="ZM5" s="111"/>
      <c r="ZN5" s="111"/>
      <c r="ZO5" s="111"/>
      <c r="ZP5" s="111"/>
      <c r="ZQ5" s="111"/>
      <c r="ZR5" s="111"/>
      <c r="ZS5" s="111"/>
      <c r="ZT5" s="111"/>
      <c r="ZU5" s="111"/>
      <c r="ZV5" s="111"/>
      <c r="ZW5" s="111"/>
      <c r="ZX5" s="111"/>
      <c r="ZY5" s="111"/>
      <c r="ZZ5" s="111"/>
      <c r="AAA5" s="111"/>
      <c r="AAB5" s="111"/>
      <c r="AAC5" s="111"/>
      <c r="AAD5" s="111"/>
      <c r="AAE5" s="111"/>
      <c r="AAF5" s="111"/>
      <c r="AAG5" s="111"/>
      <c r="AAH5" s="111"/>
      <c r="AAI5" s="111"/>
      <c r="AAJ5" s="111"/>
      <c r="AAK5" s="111"/>
      <c r="AAL5" s="111"/>
      <c r="AAM5" s="111"/>
      <c r="AAN5" s="111"/>
      <c r="AAO5" s="111"/>
      <c r="AAP5" s="111"/>
      <c r="AAQ5" s="111"/>
      <c r="AAR5" s="111"/>
      <c r="AAS5" s="111"/>
      <c r="AAT5" s="111"/>
      <c r="AAU5" s="111"/>
      <c r="AAV5" s="111"/>
      <c r="AAW5" s="111"/>
      <c r="AAX5" s="111"/>
      <c r="AAY5" s="111"/>
      <c r="AAZ5" s="111"/>
      <c r="ABA5" s="111"/>
      <c r="ABB5" s="111"/>
      <c r="ABC5" s="111"/>
      <c r="ABD5" s="111"/>
      <c r="ABE5" s="111"/>
      <c r="ABF5" s="111"/>
      <c r="ABG5" s="111"/>
      <c r="ABH5" s="111"/>
      <c r="ABI5" s="111"/>
      <c r="ABJ5" s="111"/>
    </row>
    <row r="6" spans="1:738" s="185" customFormat="1" ht="48" customHeight="1" x14ac:dyDescent="0.2">
      <c r="A6" s="179" t="s">
        <v>225</v>
      </c>
      <c r="B6" s="186"/>
      <c r="C6" s="187"/>
      <c r="D6" s="188"/>
      <c r="E6" s="180"/>
      <c r="F6" s="177"/>
      <c r="G6" s="177"/>
      <c r="H6" s="177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  <c r="IX6" s="177"/>
      <c r="IY6" s="177"/>
      <c r="IZ6" s="177"/>
      <c r="JA6" s="177"/>
      <c r="JB6" s="177"/>
      <c r="JC6" s="177"/>
      <c r="JD6" s="177"/>
      <c r="JE6" s="177"/>
      <c r="JF6" s="177"/>
      <c r="JG6" s="177"/>
      <c r="JH6" s="177"/>
      <c r="JI6" s="177"/>
      <c r="JJ6" s="177"/>
      <c r="JK6" s="177"/>
      <c r="JL6" s="177"/>
      <c r="JM6" s="177"/>
      <c r="JN6" s="177"/>
      <c r="JO6" s="177"/>
      <c r="JP6" s="177"/>
      <c r="JQ6" s="177"/>
      <c r="JR6" s="177"/>
      <c r="JS6" s="177"/>
      <c r="JT6" s="177"/>
      <c r="JU6" s="177"/>
      <c r="JV6" s="177"/>
      <c r="JW6" s="177"/>
      <c r="JX6" s="177"/>
      <c r="JY6" s="177"/>
      <c r="JZ6" s="177"/>
      <c r="KA6" s="177"/>
      <c r="KB6" s="177"/>
      <c r="KC6" s="177"/>
      <c r="KD6" s="177"/>
      <c r="KE6" s="177"/>
      <c r="KF6" s="177"/>
      <c r="KG6" s="177"/>
      <c r="KH6" s="177"/>
      <c r="KI6" s="177"/>
      <c r="KJ6" s="177"/>
      <c r="KK6" s="177"/>
      <c r="KL6" s="177"/>
      <c r="KM6" s="177"/>
      <c r="KN6" s="177"/>
      <c r="KO6" s="177"/>
      <c r="KP6" s="177"/>
      <c r="KQ6" s="177"/>
      <c r="KR6" s="177"/>
      <c r="KS6" s="177"/>
      <c r="KT6" s="177"/>
      <c r="KU6" s="177"/>
      <c r="KV6" s="177"/>
      <c r="KW6" s="177"/>
      <c r="KX6" s="177"/>
      <c r="KY6" s="177"/>
      <c r="KZ6" s="177"/>
      <c r="LA6" s="177"/>
      <c r="LB6" s="177"/>
      <c r="LC6" s="177"/>
      <c r="LD6" s="177"/>
      <c r="LE6" s="177"/>
      <c r="LF6" s="177"/>
      <c r="LG6" s="177"/>
      <c r="LH6" s="177"/>
      <c r="LI6" s="177"/>
      <c r="LJ6" s="177"/>
      <c r="LK6" s="177"/>
      <c r="LL6" s="177"/>
      <c r="LM6" s="177"/>
      <c r="LN6" s="177"/>
      <c r="LO6" s="177"/>
      <c r="LP6" s="177"/>
      <c r="LQ6" s="177"/>
      <c r="LR6" s="177"/>
      <c r="LS6" s="177"/>
      <c r="LT6" s="177"/>
      <c r="LU6" s="177"/>
      <c r="LV6" s="177"/>
      <c r="LW6" s="177"/>
      <c r="LX6" s="177"/>
      <c r="LY6" s="177"/>
      <c r="LZ6" s="177"/>
      <c r="MA6" s="177"/>
      <c r="MB6" s="177"/>
      <c r="MC6" s="177"/>
      <c r="MD6" s="177"/>
      <c r="ME6" s="177"/>
      <c r="MF6" s="177"/>
      <c r="MG6" s="177"/>
      <c r="MH6" s="177"/>
      <c r="MI6" s="177"/>
      <c r="MJ6" s="177"/>
      <c r="MK6" s="177"/>
      <c r="ML6" s="177"/>
      <c r="MM6" s="177"/>
      <c r="MN6" s="177"/>
      <c r="MO6" s="177"/>
      <c r="MP6" s="177"/>
      <c r="MQ6" s="177"/>
      <c r="MR6" s="177"/>
      <c r="MS6" s="177"/>
      <c r="MT6" s="177"/>
      <c r="MU6" s="177"/>
      <c r="MV6" s="177"/>
      <c r="MW6" s="177"/>
      <c r="MX6" s="177"/>
      <c r="MY6" s="177"/>
      <c r="MZ6" s="177"/>
      <c r="NA6" s="177"/>
      <c r="NB6" s="177"/>
      <c r="NC6" s="177"/>
      <c r="ND6" s="177"/>
      <c r="NE6" s="177"/>
      <c r="NF6" s="177"/>
      <c r="NG6" s="177"/>
      <c r="NH6" s="177"/>
      <c r="NI6" s="177"/>
      <c r="NJ6" s="177"/>
      <c r="NK6" s="177"/>
      <c r="NL6" s="177"/>
      <c r="NM6" s="177"/>
      <c r="NN6" s="177"/>
      <c r="NO6" s="177"/>
      <c r="NP6" s="177"/>
      <c r="NQ6" s="177"/>
      <c r="NR6" s="177"/>
      <c r="NS6" s="177"/>
      <c r="NT6" s="177"/>
      <c r="NU6" s="177"/>
      <c r="NV6" s="177"/>
      <c r="NW6" s="177"/>
      <c r="NX6" s="177"/>
      <c r="NY6" s="177"/>
      <c r="NZ6" s="177"/>
      <c r="OA6" s="177"/>
      <c r="OB6" s="177"/>
      <c r="OC6" s="177"/>
      <c r="OD6" s="177"/>
      <c r="OE6" s="177"/>
      <c r="OF6" s="177"/>
      <c r="OG6" s="177"/>
      <c r="OH6" s="177"/>
      <c r="OI6" s="177"/>
      <c r="OJ6" s="177"/>
      <c r="OK6" s="177"/>
      <c r="OL6" s="177"/>
      <c r="OM6" s="177"/>
      <c r="ON6" s="177"/>
      <c r="OO6" s="177"/>
      <c r="OP6" s="177"/>
      <c r="OQ6" s="177"/>
      <c r="OR6" s="177"/>
      <c r="OS6" s="177"/>
      <c r="OT6" s="177"/>
      <c r="OU6" s="177"/>
      <c r="OV6" s="177"/>
      <c r="OW6" s="177"/>
      <c r="OX6" s="177"/>
      <c r="OY6" s="177"/>
      <c r="OZ6" s="177"/>
      <c r="PA6" s="177"/>
      <c r="PB6" s="177"/>
      <c r="PC6" s="177"/>
      <c r="PD6" s="177"/>
      <c r="PE6" s="177"/>
      <c r="PF6" s="177"/>
      <c r="PG6" s="177"/>
      <c r="PH6" s="177"/>
      <c r="PI6" s="177"/>
      <c r="PJ6" s="177"/>
      <c r="PK6" s="177"/>
      <c r="PL6" s="177"/>
      <c r="PM6" s="177"/>
      <c r="PN6" s="177"/>
      <c r="PO6" s="177"/>
      <c r="PP6" s="177"/>
      <c r="PQ6" s="177"/>
      <c r="PR6" s="177"/>
      <c r="PS6" s="177"/>
      <c r="PT6" s="177"/>
      <c r="PU6" s="177"/>
      <c r="PV6" s="177"/>
      <c r="PW6" s="177"/>
      <c r="PX6" s="177"/>
      <c r="PY6" s="177"/>
      <c r="PZ6" s="177"/>
      <c r="QA6" s="177"/>
      <c r="QB6" s="177"/>
      <c r="QC6" s="177"/>
      <c r="QD6" s="177"/>
      <c r="QE6" s="177"/>
      <c r="QF6" s="177"/>
      <c r="QG6" s="177"/>
      <c r="QH6" s="177"/>
      <c r="QI6" s="177"/>
      <c r="QJ6" s="177"/>
      <c r="QK6" s="177"/>
      <c r="QL6" s="177"/>
      <c r="QM6" s="177"/>
      <c r="QN6" s="177"/>
      <c r="QO6" s="177"/>
      <c r="QP6" s="177"/>
      <c r="QQ6" s="177"/>
      <c r="QR6" s="177"/>
      <c r="QS6" s="177"/>
      <c r="QT6" s="177"/>
      <c r="QU6" s="177"/>
      <c r="QV6" s="177"/>
      <c r="QW6" s="177"/>
      <c r="QX6" s="177"/>
      <c r="QY6" s="177"/>
      <c r="QZ6" s="177"/>
      <c r="RA6" s="177"/>
      <c r="RB6" s="177"/>
      <c r="RC6" s="177"/>
      <c r="RD6" s="177"/>
      <c r="RE6" s="177"/>
      <c r="RF6" s="177"/>
      <c r="RG6" s="177"/>
      <c r="RH6" s="177"/>
      <c r="RI6" s="177"/>
      <c r="RJ6" s="177"/>
      <c r="RK6" s="177"/>
      <c r="RL6" s="177"/>
      <c r="RM6" s="177"/>
      <c r="RN6" s="177"/>
      <c r="RO6" s="177"/>
      <c r="RP6" s="177"/>
      <c r="RQ6" s="177"/>
      <c r="RR6" s="177"/>
      <c r="RS6" s="177"/>
      <c r="RT6" s="177"/>
      <c r="RU6" s="177"/>
      <c r="RV6" s="177"/>
      <c r="RW6" s="177"/>
      <c r="RX6" s="177"/>
      <c r="RY6" s="177"/>
      <c r="RZ6" s="177"/>
      <c r="SA6" s="177"/>
      <c r="SB6" s="177"/>
      <c r="SC6" s="177"/>
      <c r="SD6" s="177"/>
      <c r="SE6" s="177"/>
      <c r="SF6" s="177"/>
      <c r="SG6" s="177"/>
      <c r="SH6" s="177"/>
      <c r="SI6" s="177"/>
      <c r="SJ6" s="177"/>
      <c r="SK6" s="177"/>
      <c r="SL6" s="177"/>
      <c r="SM6" s="177"/>
      <c r="SN6" s="177"/>
      <c r="SO6" s="177"/>
      <c r="SP6" s="177"/>
      <c r="SQ6" s="177"/>
      <c r="SR6" s="177"/>
      <c r="SS6" s="177"/>
      <c r="ST6" s="177"/>
      <c r="SU6" s="177"/>
      <c r="SV6" s="177"/>
      <c r="SW6" s="177"/>
      <c r="SX6" s="177"/>
      <c r="SY6" s="177"/>
      <c r="SZ6" s="177"/>
      <c r="TA6" s="177"/>
      <c r="TB6" s="177"/>
      <c r="TC6" s="177"/>
      <c r="TD6" s="177"/>
      <c r="TE6" s="177"/>
      <c r="TF6" s="177"/>
      <c r="TG6" s="177"/>
      <c r="TH6" s="177"/>
      <c r="TI6" s="177"/>
      <c r="TJ6" s="177"/>
      <c r="TK6" s="177"/>
      <c r="TL6" s="177"/>
      <c r="TM6" s="177"/>
      <c r="TN6" s="177"/>
      <c r="TO6" s="177"/>
      <c r="TP6" s="177"/>
      <c r="TQ6" s="177"/>
      <c r="TR6" s="177"/>
      <c r="TS6" s="177"/>
      <c r="TT6" s="177"/>
      <c r="TU6" s="177"/>
      <c r="TV6" s="177"/>
      <c r="TW6" s="177"/>
      <c r="TX6" s="177"/>
      <c r="TY6" s="177"/>
      <c r="TZ6" s="177"/>
      <c r="UA6" s="177"/>
      <c r="UB6" s="177"/>
      <c r="UC6" s="177"/>
      <c r="UD6" s="177"/>
      <c r="UE6" s="177"/>
      <c r="UF6" s="177"/>
      <c r="UG6" s="177"/>
      <c r="UH6" s="177"/>
      <c r="UI6" s="177"/>
      <c r="UJ6" s="177"/>
      <c r="UK6" s="177"/>
      <c r="UL6" s="177"/>
      <c r="UM6" s="177"/>
      <c r="UN6" s="177"/>
      <c r="UO6" s="177"/>
      <c r="UP6" s="177"/>
      <c r="UQ6" s="177"/>
      <c r="UR6" s="177"/>
      <c r="US6" s="177"/>
      <c r="UT6" s="177"/>
      <c r="UU6" s="177"/>
      <c r="UV6" s="177"/>
      <c r="UW6" s="177"/>
      <c r="UX6" s="177"/>
      <c r="UY6" s="177"/>
      <c r="UZ6" s="177"/>
      <c r="VA6" s="177"/>
      <c r="VB6" s="177"/>
      <c r="VC6" s="177"/>
      <c r="VD6" s="177"/>
      <c r="VE6" s="177"/>
      <c r="VF6" s="177"/>
      <c r="VG6" s="177"/>
      <c r="VH6" s="177"/>
      <c r="VI6" s="177"/>
      <c r="VJ6" s="177"/>
      <c r="VK6" s="177"/>
      <c r="VL6" s="177"/>
      <c r="VM6" s="177"/>
      <c r="VN6" s="177"/>
      <c r="VO6" s="177"/>
      <c r="VP6" s="177"/>
      <c r="VQ6" s="177"/>
      <c r="VR6" s="177"/>
      <c r="VS6" s="177"/>
      <c r="VT6" s="177"/>
      <c r="VU6" s="177"/>
      <c r="VV6" s="177"/>
      <c r="VW6" s="177"/>
      <c r="VX6" s="177"/>
      <c r="VY6" s="177"/>
      <c r="VZ6" s="177"/>
      <c r="WA6" s="177"/>
      <c r="WB6" s="177"/>
      <c r="WC6" s="177"/>
      <c r="WD6" s="177"/>
      <c r="WE6" s="177"/>
      <c r="WF6" s="177"/>
      <c r="WG6" s="177"/>
      <c r="WH6" s="177"/>
      <c r="WI6" s="177"/>
      <c r="WJ6" s="177"/>
      <c r="WK6" s="177"/>
      <c r="WL6" s="177"/>
      <c r="WM6" s="177"/>
      <c r="WN6" s="177"/>
      <c r="WO6" s="177"/>
      <c r="WP6" s="177"/>
      <c r="WQ6" s="177"/>
      <c r="WR6" s="177"/>
      <c r="WS6" s="177"/>
      <c r="WT6" s="177"/>
      <c r="WU6" s="177"/>
      <c r="WV6" s="177"/>
      <c r="WW6" s="177"/>
      <c r="WX6" s="177"/>
      <c r="WY6" s="177"/>
      <c r="WZ6" s="177"/>
      <c r="XA6" s="177"/>
      <c r="XB6" s="177"/>
      <c r="XC6" s="177"/>
      <c r="XD6" s="177"/>
      <c r="XE6" s="177"/>
      <c r="XF6" s="177"/>
      <c r="XG6" s="177"/>
      <c r="XH6" s="177"/>
      <c r="XI6" s="177"/>
      <c r="XJ6" s="177"/>
      <c r="XK6" s="177"/>
      <c r="XL6" s="177"/>
      <c r="XM6" s="177"/>
      <c r="XN6" s="177"/>
      <c r="XO6" s="177"/>
      <c r="XP6" s="177"/>
      <c r="XQ6" s="177"/>
      <c r="XR6" s="177"/>
      <c r="XS6" s="177"/>
      <c r="XT6" s="177"/>
      <c r="XU6" s="177"/>
      <c r="XV6" s="177"/>
      <c r="XW6" s="177"/>
      <c r="XX6" s="177"/>
      <c r="XY6" s="177"/>
      <c r="XZ6" s="177"/>
      <c r="YA6" s="177"/>
      <c r="YB6" s="177"/>
      <c r="YC6" s="177"/>
      <c r="YD6" s="177"/>
      <c r="YE6" s="177"/>
      <c r="YF6" s="177"/>
      <c r="YG6" s="177"/>
      <c r="YH6" s="177"/>
      <c r="YI6" s="177"/>
      <c r="YJ6" s="177"/>
      <c r="YK6" s="177"/>
      <c r="YL6" s="177"/>
      <c r="YM6" s="177"/>
      <c r="YN6" s="177"/>
      <c r="YO6" s="177"/>
      <c r="YP6" s="177"/>
      <c r="YQ6" s="177"/>
      <c r="YR6" s="177"/>
      <c r="YS6" s="177"/>
      <c r="YT6" s="177"/>
      <c r="YU6" s="177"/>
      <c r="YV6" s="177"/>
      <c r="YW6" s="177"/>
      <c r="YX6" s="177"/>
      <c r="YY6" s="177"/>
      <c r="YZ6" s="177"/>
      <c r="ZA6" s="177"/>
      <c r="ZB6" s="177"/>
      <c r="ZC6" s="177"/>
      <c r="ZD6" s="177"/>
      <c r="ZE6" s="177"/>
      <c r="ZF6" s="177"/>
      <c r="ZG6" s="177"/>
      <c r="ZH6" s="177"/>
      <c r="ZI6" s="177"/>
      <c r="ZJ6" s="177"/>
      <c r="ZK6" s="177"/>
      <c r="ZL6" s="177"/>
      <c r="ZM6" s="177"/>
      <c r="ZN6" s="177"/>
      <c r="ZO6" s="177"/>
      <c r="ZP6" s="177"/>
      <c r="ZQ6" s="177"/>
      <c r="ZR6" s="177"/>
      <c r="ZS6" s="177"/>
      <c r="ZT6" s="177"/>
      <c r="ZU6" s="177"/>
      <c r="ZV6" s="177"/>
      <c r="ZW6" s="177"/>
      <c r="ZX6" s="177"/>
      <c r="ZY6" s="177"/>
      <c r="ZZ6" s="177"/>
      <c r="AAA6" s="177"/>
      <c r="AAB6" s="177"/>
      <c r="AAC6" s="177"/>
      <c r="AAD6" s="177"/>
      <c r="AAE6" s="177"/>
      <c r="AAF6" s="177"/>
      <c r="AAG6" s="177"/>
      <c r="AAH6" s="177"/>
      <c r="AAI6" s="177"/>
      <c r="AAJ6" s="177"/>
      <c r="AAK6" s="177"/>
      <c r="AAL6" s="177"/>
      <c r="AAM6" s="177"/>
      <c r="AAN6" s="177"/>
      <c r="AAO6" s="177"/>
      <c r="AAP6" s="177"/>
      <c r="AAQ6" s="177"/>
      <c r="AAR6" s="177"/>
      <c r="AAS6" s="177"/>
      <c r="AAT6" s="177"/>
      <c r="AAU6" s="177"/>
      <c r="AAV6" s="177"/>
      <c r="AAW6" s="177"/>
      <c r="AAX6" s="177"/>
      <c r="AAY6" s="177"/>
      <c r="AAZ6" s="177"/>
      <c r="ABA6" s="177"/>
      <c r="ABB6" s="177"/>
      <c r="ABC6" s="177"/>
      <c r="ABD6" s="177"/>
      <c r="ABE6" s="177"/>
      <c r="ABF6" s="177"/>
      <c r="ABG6" s="177"/>
      <c r="ABH6" s="177"/>
      <c r="ABI6" s="177"/>
      <c r="ABJ6" s="177"/>
    </row>
    <row r="7" spans="1:738" x14ac:dyDescent="0.25">
      <c r="A7" s="144" t="s">
        <v>326</v>
      </c>
      <c r="B7" s="145" t="s">
        <v>80</v>
      </c>
      <c r="C7" s="146"/>
      <c r="D7" s="144"/>
      <c r="E7" s="172" t="s">
        <v>524</v>
      </c>
      <c r="I7" s="1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2.75" x14ac:dyDescent="0.25">
      <c r="A8" s="189" t="s">
        <v>327</v>
      </c>
      <c r="B8" s="58" t="s">
        <v>118</v>
      </c>
      <c r="C8" s="27" t="s">
        <v>119</v>
      </c>
      <c r="D8" s="189"/>
      <c r="E8" s="190" t="s">
        <v>525</v>
      </c>
      <c r="I8" s="1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85.5" x14ac:dyDescent="0.25">
      <c r="A9" s="189" t="s">
        <v>328</v>
      </c>
      <c r="B9" s="58" t="s">
        <v>81</v>
      </c>
      <c r="C9" s="27" t="s">
        <v>387</v>
      </c>
      <c r="D9" s="189"/>
      <c r="E9" s="191" t="s">
        <v>527</v>
      </c>
      <c r="I9" s="34"/>
      <c r="J9" s="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2" customFormat="1" ht="256.5" x14ac:dyDescent="0.2">
      <c r="A10" s="189" t="s">
        <v>329</v>
      </c>
      <c r="B10" s="58" t="s">
        <v>388</v>
      </c>
      <c r="C10" s="27" t="s">
        <v>389</v>
      </c>
      <c r="D10" s="189"/>
      <c r="E10" s="192" t="s">
        <v>552</v>
      </c>
      <c r="F10" s="175"/>
      <c r="G10" s="176"/>
      <c r="I10" s="1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2" customFormat="1" ht="142.5" x14ac:dyDescent="0.2">
      <c r="A11" s="193" t="s">
        <v>330</v>
      </c>
      <c r="B11" s="58" t="s">
        <v>103</v>
      </c>
      <c r="C11" s="27" t="s">
        <v>500</v>
      </c>
      <c r="D11" s="189"/>
      <c r="E11" s="174" t="s">
        <v>551</v>
      </c>
      <c r="I11" s="1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2" customFormat="1" ht="42.75" x14ac:dyDescent="0.2">
      <c r="A12" s="193" t="s">
        <v>331</v>
      </c>
      <c r="B12" s="58" t="s">
        <v>390</v>
      </c>
      <c r="C12" s="27" t="s">
        <v>392</v>
      </c>
      <c r="D12" s="189"/>
      <c r="E12" s="190"/>
      <c r="I12" s="1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161.25" customHeight="1" x14ac:dyDescent="0.25">
      <c r="A13" s="193" t="s">
        <v>332</v>
      </c>
      <c r="B13" s="58" t="s">
        <v>391</v>
      </c>
      <c r="C13" s="27"/>
      <c r="D13" s="189"/>
      <c r="E13" s="191" t="s">
        <v>528</v>
      </c>
      <c r="F13" s="191" t="s">
        <v>533</v>
      </c>
      <c r="I13" s="1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6" x14ac:dyDescent="0.25">
      <c r="A14" s="193" t="s">
        <v>333</v>
      </c>
      <c r="B14" s="61" t="s">
        <v>82</v>
      </c>
      <c r="C14" s="27" t="s">
        <v>393</v>
      </c>
      <c r="D14" s="189" t="s">
        <v>0</v>
      </c>
      <c r="E14" s="194">
        <v>5673</v>
      </c>
      <c r="I14" s="1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4" x14ac:dyDescent="0.25">
      <c r="A15" s="193" t="s">
        <v>334</v>
      </c>
      <c r="B15" s="58" t="s">
        <v>83</v>
      </c>
      <c r="C15" s="27" t="s">
        <v>394</v>
      </c>
      <c r="D15" s="189" t="s">
        <v>0</v>
      </c>
      <c r="E15" s="216">
        <v>6953</v>
      </c>
      <c r="I15" s="1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2" customFormat="1" ht="54" x14ac:dyDescent="0.2">
      <c r="A16" s="193" t="s">
        <v>335</v>
      </c>
      <c r="B16" s="58" t="s">
        <v>395</v>
      </c>
      <c r="C16" s="27" t="s">
        <v>396</v>
      </c>
      <c r="D16" s="189" t="s">
        <v>2</v>
      </c>
      <c r="E16" s="195" t="s">
        <v>31</v>
      </c>
      <c r="I16" s="1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8.5" x14ac:dyDescent="0.25">
      <c r="A17" s="193" t="s">
        <v>336</v>
      </c>
      <c r="B17" s="61" t="s">
        <v>104</v>
      </c>
      <c r="C17" s="25" t="s">
        <v>180</v>
      </c>
      <c r="D17" s="189"/>
      <c r="E17" s="191" t="s">
        <v>526</v>
      </c>
      <c r="I17" s="1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2" customFormat="1" x14ac:dyDescent="0.2">
      <c r="A18" s="193" t="s">
        <v>337</v>
      </c>
      <c r="B18" s="61" t="s">
        <v>84</v>
      </c>
      <c r="C18" s="25" t="s">
        <v>141</v>
      </c>
      <c r="D18" s="189"/>
      <c r="E18" s="191" t="s">
        <v>33</v>
      </c>
      <c r="I18" s="1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4" customFormat="1" ht="57" x14ac:dyDescent="0.2">
      <c r="A19" s="193" t="s">
        <v>338</v>
      </c>
      <c r="B19" s="58" t="s">
        <v>105</v>
      </c>
      <c r="C19" s="27" t="s">
        <v>397</v>
      </c>
      <c r="D19" s="189" t="s">
        <v>2</v>
      </c>
      <c r="E19" s="173">
        <v>1</v>
      </c>
      <c r="F19" s="12"/>
      <c r="G19" s="12"/>
      <c r="H19" s="12"/>
      <c r="I19" s="1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</row>
    <row r="20" spans="1:738" s="12" customFormat="1" ht="54" x14ac:dyDescent="0.2">
      <c r="A20" s="193" t="s">
        <v>339</v>
      </c>
      <c r="B20" s="58" t="s">
        <v>85</v>
      </c>
      <c r="C20" s="27"/>
      <c r="D20" s="59" t="s">
        <v>23</v>
      </c>
      <c r="E20" s="174">
        <v>0</v>
      </c>
      <c r="I20" s="1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185" customFormat="1" ht="23.25" x14ac:dyDescent="0.2">
      <c r="A21" s="196" t="s">
        <v>224</v>
      </c>
      <c r="B21" s="137"/>
      <c r="C21" s="197"/>
      <c r="D21" s="59"/>
      <c r="E21" s="190"/>
      <c r="F21" s="177"/>
      <c r="G21" s="177"/>
      <c r="H21" s="177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  <c r="IW21" s="177"/>
      <c r="IX21" s="177"/>
      <c r="IY21" s="177"/>
      <c r="IZ21" s="177"/>
      <c r="JA21" s="177"/>
      <c r="JB21" s="177"/>
      <c r="JC21" s="177"/>
      <c r="JD21" s="177"/>
      <c r="JE21" s="177"/>
      <c r="JF21" s="177"/>
      <c r="JG21" s="177"/>
      <c r="JH21" s="177"/>
      <c r="JI21" s="177"/>
      <c r="JJ21" s="177"/>
      <c r="JK21" s="177"/>
      <c r="JL21" s="177"/>
      <c r="JM21" s="177"/>
      <c r="JN21" s="177"/>
      <c r="JO21" s="177"/>
      <c r="JP21" s="177"/>
      <c r="JQ21" s="177"/>
      <c r="JR21" s="177"/>
      <c r="JS21" s="177"/>
      <c r="JT21" s="177"/>
      <c r="JU21" s="177"/>
      <c r="JV21" s="177"/>
      <c r="JW21" s="177"/>
      <c r="JX21" s="177"/>
      <c r="JY21" s="177"/>
      <c r="JZ21" s="177"/>
      <c r="KA21" s="177"/>
      <c r="KB21" s="177"/>
      <c r="KC21" s="177"/>
      <c r="KD21" s="177"/>
      <c r="KE21" s="177"/>
      <c r="KF21" s="177"/>
      <c r="KG21" s="177"/>
      <c r="KH21" s="177"/>
      <c r="KI21" s="177"/>
      <c r="KJ21" s="177"/>
      <c r="KK21" s="177"/>
      <c r="KL21" s="177"/>
      <c r="KM21" s="177"/>
      <c r="KN21" s="177"/>
      <c r="KO21" s="177"/>
      <c r="KP21" s="177"/>
      <c r="KQ21" s="177"/>
      <c r="KR21" s="177"/>
      <c r="KS21" s="177"/>
      <c r="KT21" s="177"/>
      <c r="KU21" s="177"/>
      <c r="KV21" s="177"/>
      <c r="KW21" s="177"/>
      <c r="KX21" s="177"/>
      <c r="KY21" s="177"/>
      <c r="KZ21" s="177"/>
      <c r="LA21" s="177"/>
      <c r="LB21" s="177"/>
      <c r="LC21" s="177"/>
      <c r="LD21" s="177"/>
      <c r="LE21" s="177"/>
      <c r="LF21" s="177"/>
      <c r="LG21" s="177"/>
      <c r="LH21" s="177"/>
      <c r="LI21" s="177"/>
      <c r="LJ21" s="177"/>
      <c r="LK21" s="177"/>
      <c r="LL21" s="177"/>
      <c r="LM21" s="177"/>
      <c r="LN21" s="177"/>
      <c r="LO21" s="177"/>
      <c r="LP21" s="177"/>
      <c r="LQ21" s="177"/>
      <c r="LR21" s="177"/>
      <c r="LS21" s="177"/>
      <c r="LT21" s="177"/>
      <c r="LU21" s="177"/>
      <c r="LV21" s="177"/>
      <c r="LW21" s="177"/>
      <c r="LX21" s="177"/>
      <c r="LY21" s="177"/>
      <c r="LZ21" s="177"/>
      <c r="MA21" s="177"/>
      <c r="MB21" s="177"/>
      <c r="MC21" s="177"/>
      <c r="MD21" s="177"/>
      <c r="ME21" s="177"/>
      <c r="MF21" s="177"/>
      <c r="MG21" s="177"/>
      <c r="MH21" s="177"/>
      <c r="MI21" s="177"/>
      <c r="MJ21" s="177"/>
      <c r="MK21" s="177"/>
      <c r="ML21" s="177"/>
      <c r="MM21" s="177"/>
      <c r="MN21" s="177"/>
      <c r="MO21" s="177"/>
      <c r="MP21" s="177"/>
      <c r="MQ21" s="177"/>
      <c r="MR21" s="177"/>
      <c r="MS21" s="177"/>
      <c r="MT21" s="177"/>
      <c r="MU21" s="177"/>
      <c r="MV21" s="177"/>
      <c r="MW21" s="177"/>
      <c r="MX21" s="177"/>
      <c r="MY21" s="177"/>
      <c r="MZ21" s="177"/>
      <c r="NA21" s="177"/>
      <c r="NB21" s="177"/>
      <c r="NC21" s="177"/>
      <c r="ND21" s="177"/>
      <c r="NE21" s="177"/>
      <c r="NF21" s="177"/>
      <c r="NG21" s="177"/>
      <c r="NH21" s="177"/>
      <c r="NI21" s="177"/>
      <c r="NJ21" s="177"/>
      <c r="NK21" s="177"/>
      <c r="NL21" s="177"/>
      <c r="NM21" s="177"/>
      <c r="NN21" s="177"/>
      <c r="NO21" s="177"/>
      <c r="NP21" s="177"/>
      <c r="NQ21" s="177"/>
      <c r="NR21" s="177"/>
      <c r="NS21" s="177"/>
      <c r="NT21" s="177"/>
      <c r="NU21" s="177"/>
      <c r="NV21" s="177"/>
      <c r="NW21" s="177"/>
      <c r="NX21" s="177"/>
      <c r="NY21" s="177"/>
      <c r="NZ21" s="177"/>
      <c r="OA21" s="177"/>
      <c r="OB21" s="177"/>
      <c r="OC21" s="177"/>
      <c r="OD21" s="177"/>
      <c r="OE21" s="177"/>
      <c r="OF21" s="177"/>
      <c r="OG21" s="177"/>
      <c r="OH21" s="177"/>
      <c r="OI21" s="177"/>
      <c r="OJ21" s="177"/>
      <c r="OK21" s="177"/>
      <c r="OL21" s="177"/>
      <c r="OM21" s="177"/>
      <c r="ON21" s="177"/>
      <c r="OO21" s="177"/>
      <c r="OP21" s="177"/>
      <c r="OQ21" s="177"/>
      <c r="OR21" s="177"/>
      <c r="OS21" s="177"/>
      <c r="OT21" s="177"/>
      <c r="OU21" s="177"/>
      <c r="OV21" s="177"/>
      <c r="OW21" s="177"/>
      <c r="OX21" s="177"/>
      <c r="OY21" s="177"/>
      <c r="OZ21" s="177"/>
      <c r="PA21" s="177"/>
      <c r="PB21" s="177"/>
      <c r="PC21" s="177"/>
      <c r="PD21" s="177"/>
      <c r="PE21" s="177"/>
      <c r="PF21" s="177"/>
      <c r="PG21" s="177"/>
      <c r="PH21" s="177"/>
      <c r="PI21" s="177"/>
      <c r="PJ21" s="177"/>
      <c r="PK21" s="177"/>
      <c r="PL21" s="177"/>
      <c r="PM21" s="177"/>
      <c r="PN21" s="177"/>
      <c r="PO21" s="177"/>
      <c r="PP21" s="177"/>
      <c r="PQ21" s="177"/>
      <c r="PR21" s="177"/>
      <c r="PS21" s="177"/>
      <c r="PT21" s="177"/>
      <c r="PU21" s="177"/>
      <c r="PV21" s="177"/>
      <c r="PW21" s="177"/>
      <c r="PX21" s="177"/>
      <c r="PY21" s="177"/>
      <c r="PZ21" s="177"/>
      <c r="QA21" s="177"/>
      <c r="QB21" s="177"/>
      <c r="QC21" s="177"/>
      <c r="QD21" s="177"/>
      <c r="QE21" s="177"/>
      <c r="QF21" s="177"/>
      <c r="QG21" s="177"/>
      <c r="QH21" s="177"/>
      <c r="QI21" s="177"/>
      <c r="QJ21" s="177"/>
      <c r="QK21" s="177"/>
      <c r="QL21" s="177"/>
      <c r="QM21" s="177"/>
      <c r="QN21" s="177"/>
      <c r="QO21" s="177"/>
      <c r="QP21" s="177"/>
      <c r="QQ21" s="177"/>
      <c r="QR21" s="177"/>
      <c r="QS21" s="177"/>
      <c r="QT21" s="177"/>
      <c r="QU21" s="177"/>
      <c r="QV21" s="177"/>
      <c r="QW21" s="177"/>
      <c r="QX21" s="177"/>
      <c r="QY21" s="177"/>
      <c r="QZ21" s="177"/>
      <c r="RA21" s="177"/>
      <c r="RB21" s="177"/>
      <c r="RC21" s="177"/>
      <c r="RD21" s="177"/>
      <c r="RE21" s="177"/>
      <c r="RF21" s="177"/>
      <c r="RG21" s="177"/>
      <c r="RH21" s="177"/>
      <c r="RI21" s="177"/>
      <c r="RJ21" s="177"/>
      <c r="RK21" s="177"/>
      <c r="RL21" s="177"/>
      <c r="RM21" s="177"/>
      <c r="RN21" s="177"/>
      <c r="RO21" s="177"/>
      <c r="RP21" s="177"/>
      <c r="RQ21" s="177"/>
      <c r="RR21" s="177"/>
      <c r="RS21" s="177"/>
      <c r="RT21" s="177"/>
      <c r="RU21" s="177"/>
      <c r="RV21" s="177"/>
      <c r="RW21" s="177"/>
      <c r="RX21" s="177"/>
      <c r="RY21" s="177"/>
      <c r="RZ21" s="177"/>
      <c r="SA21" s="177"/>
      <c r="SB21" s="177"/>
      <c r="SC21" s="177"/>
      <c r="SD21" s="177"/>
      <c r="SE21" s="177"/>
      <c r="SF21" s="177"/>
      <c r="SG21" s="177"/>
      <c r="SH21" s="177"/>
      <c r="SI21" s="177"/>
      <c r="SJ21" s="177"/>
      <c r="SK21" s="177"/>
      <c r="SL21" s="177"/>
      <c r="SM21" s="177"/>
      <c r="SN21" s="177"/>
      <c r="SO21" s="177"/>
      <c r="SP21" s="177"/>
      <c r="SQ21" s="177"/>
      <c r="SR21" s="177"/>
      <c r="SS21" s="177"/>
      <c r="ST21" s="177"/>
      <c r="SU21" s="177"/>
      <c r="SV21" s="177"/>
      <c r="SW21" s="177"/>
      <c r="SX21" s="177"/>
      <c r="SY21" s="177"/>
      <c r="SZ21" s="177"/>
      <c r="TA21" s="177"/>
      <c r="TB21" s="177"/>
      <c r="TC21" s="177"/>
      <c r="TD21" s="177"/>
      <c r="TE21" s="177"/>
      <c r="TF21" s="177"/>
      <c r="TG21" s="177"/>
      <c r="TH21" s="177"/>
      <c r="TI21" s="177"/>
      <c r="TJ21" s="177"/>
      <c r="TK21" s="177"/>
      <c r="TL21" s="177"/>
      <c r="TM21" s="177"/>
      <c r="TN21" s="177"/>
      <c r="TO21" s="177"/>
      <c r="TP21" s="177"/>
      <c r="TQ21" s="177"/>
      <c r="TR21" s="177"/>
      <c r="TS21" s="177"/>
      <c r="TT21" s="177"/>
      <c r="TU21" s="177"/>
      <c r="TV21" s="177"/>
      <c r="TW21" s="177"/>
      <c r="TX21" s="177"/>
      <c r="TY21" s="177"/>
      <c r="TZ21" s="177"/>
      <c r="UA21" s="177"/>
      <c r="UB21" s="177"/>
      <c r="UC21" s="177"/>
      <c r="UD21" s="177"/>
      <c r="UE21" s="177"/>
      <c r="UF21" s="177"/>
      <c r="UG21" s="177"/>
      <c r="UH21" s="177"/>
      <c r="UI21" s="177"/>
      <c r="UJ21" s="177"/>
      <c r="UK21" s="177"/>
      <c r="UL21" s="177"/>
      <c r="UM21" s="177"/>
      <c r="UN21" s="177"/>
      <c r="UO21" s="177"/>
      <c r="UP21" s="177"/>
      <c r="UQ21" s="177"/>
      <c r="UR21" s="177"/>
      <c r="US21" s="177"/>
      <c r="UT21" s="177"/>
      <c r="UU21" s="177"/>
      <c r="UV21" s="177"/>
      <c r="UW21" s="177"/>
      <c r="UX21" s="177"/>
      <c r="UY21" s="177"/>
      <c r="UZ21" s="177"/>
      <c r="VA21" s="177"/>
      <c r="VB21" s="177"/>
      <c r="VC21" s="177"/>
      <c r="VD21" s="177"/>
      <c r="VE21" s="177"/>
      <c r="VF21" s="177"/>
      <c r="VG21" s="177"/>
      <c r="VH21" s="177"/>
      <c r="VI21" s="177"/>
      <c r="VJ21" s="177"/>
      <c r="VK21" s="177"/>
      <c r="VL21" s="177"/>
      <c r="VM21" s="177"/>
      <c r="VN21" s="177"/>
      <c r="VO21" s="177"/>
      <c r="VP21" s="177"/>
      <c r="VQ21" s="177"/>
      <c r="VR21" s="177"/>
      <c r="VS21" s="177"/>
      <c r="VT21" s="177"/>
      <c r="VU21" s="177"/>
      <c r="VV21" s="177"/>
      <c r="VW21" s="177"/>
      <c r="VX21" s="177"/>
      <c r="VY21" s="177"/>
      <c r="VZ21" s="177"/>
      <c r="WA21" s="177"/>
      <c r="WB21" s="177"/>
      <c r="WC21" s="177"/>
      <c r="WD21" s="177"/>
      <c r="WE21" s="177"/>
      <c r="WF21" s="177"/>
      <c r="WG21" s="177"/>
      <c r="WH21" s="177"/>
      <c r="WI21" s="177"/>
      <c r="WJ21" s="177"/>
      <c r="WK21" s="177"/>
      <c r="WL21" s="177"/>
      <c r="WM21" s="177"/>
      <c r="WN21" s="177"/>
      <c r="WO21" s="177"/>
      <c r="WP21" s="177"/>
      <c r="WQ21" s="177"/>
      <c r="WR21" s="177"/>
      <c r="WS21" s="177"/>
      <c r="WT21" s="177"/>
      <c r="WU21" s="177"/>
      <c r="WV21" s="177"/>
      <c r="WW21" s="177"/>
      <c r="WX21" s="177"/>
      <c r="WY21" s="177"/>
      <c r="WZ21" s="177"/>
      <c r="XA21" s="177"/>
      <c r="XB21" s="177"/>
      <c r="XC21" s="177"/>
      <c r="XD21" s="177"/>
      <c r="XE21" s="177"/>
      <c r="XF21" s="177"/>
      <c r="XG21" s="177"/>
      <c r="XH21" s="177"/>
      <c r="XI21" s="177"/>
      <c r="XJ21" s="177"/>
      <c r="XK21" s="177"/>
      <c r="XL21" s="177"/>
      <c r="XM21" s="177"/>
      <c r="XN21" s="177"/>
      <c r="XO21" s="177"/>
      <c r="XP21" s="177"/>
      <c r="XQ21" s="177"/>
      <c r="XR21" s="177"/>
      <c r="XS21" s="177"/>
      <c r="XT21" s="177"/>
      <c r="XU21" s="177"/>
      <c r="XV21" s="177"/>
      <c r="XW21" s="177"/>
      <c r="XX21" s="177"/>
      <c r="XY21" s="177"/>
      <c r="XZ21" s="177"/>
      <c r="YA21" s="177"/>
      <c r="YB21" s="177"/>
      <c r="YC21" s="177"/>
      <c r="YD21" s="177"/>
      <c r="YE21" s="177"/>
      <c r="YF21" s="177"/>
      <c r="YG21" s="177"/>
      <c r="YH21" s="177"/>
      <c r="YI21" s="177"/>
      <c r="YJ21" s="177"/>
      <c r="YK21" s="177"/>
      <c r="YL21" s="177"/>
      <c r="YM21" s="177"/>
      <c r="YN21" s="177"/>
      <c r="YO21" s="177"/>
      <c r="YP21" s="177"/>
      <c r="YQ21" s="177"/>
      <c r="YR21" s="177"/>
      <c r="YS21" s="177"/>
      <c r="YT21" s="177"/>
      <c r="YU21" s="177"/>
      <c r="YV21" s="177"/>
      <c r="YW21" s="177"/>
      <c r="YX21" s="177"/>
      <c r="YY21" s="177"/>
      <c r="YZ21" s="177"/>
      <c r="ZA21" s="177"/>
      <c r="ZB21" s="177"/>
      <c r="ZC21" s="177"/>
      <c r="ZD21" s="177"/>
      <c r="ZE21" s="177"/>
      <c r="ZF21" s="177"/>
      <c r="ZG21" s="177"/>
      <c r="ZH21" s="177"/>
      <c r="ZI21" s="177"/>
      <c r="ZJ21" s="177"/>
      <c r="ZK21" s="177"/>
      <c r="ZL21" s="177"/>
      <c r="ZM21" s="177"/>
      <c r="ZN21" s="177"/>
      <c r="ZO21" s="177"/>
      <c r="ZP21" s="177"/>
      <c r="ZQ21" s="177"/>
      <c r="ZR21" s="177"/>
      <c r="ZS21" s="177"/>
      <c r="ZT21" s="177"/>
      <c r="ZU21" s="177"/>
      <c r="ZV21" s="177"/>
      <c r="ZW21" s="177"/>
      <c r="ZX21" s="177"/>
      <c r="ZY21" s="177"/>
      <c r="ZZ21" s="177"/>
      <c r="AAA21" s="177"/>
      <c r="AAB21" s="177"/>
      <c r="AAC21" s="177"/>
      <c r="AAD21" s="177"/>
      <c r="AAE21" s="177"/>
      <c r="AAF21" s="177"/>
      <c r="AAG21" s="177"/>
      <c r="AAH21" s="177"/>
      <c r="AAI21" s="177"/>
      <c r="AAJ21" s="177"/>
      <c r="AAK21" s="177"/>
      <c r="AAL21" s="177"/>
      <c r="AAM21" s="177"/>
      <c r="AAN21" s="177"/>
      <c r="AAO21" s="177"/>
      <c r="AAP21" s="177"/>
      <c r="AAQ21" s="177"/>
      <c r="AAR21" s="177"/>
      <c r="AAS21" s="177"/>
      <c r="AAT21" s="177"/>
      <c r="AAU21" s="177"/>
      <c r="AAV21" s="177"/>
      <c r="AAW21" s="177"/>
      <c r="AAX21" s="177"/>
      <c r="AAY21" s="177"/>
      <c r="AAZ21" s="177"/>
      <c r="ABA21" s="177"/>
      <c r="ABB21" s="177"/>
      <c r="ABC21" s="177"/>
      <c r="ABD21" s="177"/>
      <c r="ABE21" s="177"/>
      <c r="ABF21" s="177"/>
      <c r="ABG21" s="177"/>
      <c r="ABH21" s="177"/>
      <c r="ABI21" s="177"/>
      <c r="ABJ21" s="177"/>
    </row>
    <row r="22" spans="1:738" ht="28.5" x14ac:dyDescent="0.25">
      <c r="A22" s="189" t="s">
        <v>230</v>
      </c>
      <c r="B22" s="58" t="s">
        <v>175</v>
      </c>
      <c r="C22" s="27" t="s">
        <v>86</v>
      </c>
      <c r="D22" s="189" t="s">
        <v>186</v>
      </c>
      <c r="E22" s="174">
        <v>0</v>
      </c>
      <c r="I22" s="1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54" x14ac:dyDescent="0.25">
      <c r="A23" s="189" t="s">
        <v>231</v>
      </c>
      <c r="B23" s="58" t="s">
        <v>398</v>
      </c>
      <c r="C23" s="27"/>
      <c r="D23" s="189" t="s">
        <v>7</v>
      </c>
      <c r="E23" s="198" t="s">
        <v>553</v>
      </c>
      <c r="I23" s="1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6" x14ac:dyDescent="0.25">
      <c r="A24" s="189" t="s">
        <v>232</v>
      </c>
      <c r="B24" s="58" t="s">
        <v>399</v>
      </c>
      <c r="C24" s="27" t="s">
        <v>87</v>
      </c>
      <c r="D24" s="189" t="s">
        <v>8</v>
      </c>
      <c r="E24" s="190" t="s">
        <v>563</v>
      </c>
      <c r="I24" s="1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2" customFormat="1" ht="36" x14ac:dyDescent="0.2">
      <c r="A25" s="189" t="s">
        <v>233</v>
      </c>
      <c r="B25" s="58" t="s">
        <v>400</v>
      </c>
      <c r="C25" s="25" t="s">
        <v>176</v>
      </c>
      <c r="D25" s="189" t="s">
        <v>402</v>
      </c>
      <c r="E25" s="217">
        <v>1084</v>
      </c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2" customFormat="1" ht="36" x14ac:dyDescent="0.2">
      <c r="A26" s="189" t="s">
        <v>234</v>
      </c>
      <c r="B26" s="58" t="s">
        <v>401</v>
      </c>
      <c r="C26" s="25" t="s">
        <v>403</v>
      </c>
      <c r="D26" s="189" t="s">
        <v>178</v>
      </c>
      <c r="E26" s="219" t="s">
        <v>562</v>
      </c>
      <c r="I26" s="1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2" customFormat="1" x14ac:dyDescent="0.2">
      <c r="A27" s="189" t="s">
        <v>235</v>
      </c>
      <c r="B27" s="58" t="s">
        <v>404</v>
      </c>
      <c r="C27" s="25" t="s">
        <v>142</v>
      </c>
      <c r="D27" s="189" t="s">
        <v>1</v>
      </c>
      <c r="E27" s="218">
        <v>68986.649999999994</v>
      </c>
      <c r="I27" s="1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2" customFormat="1" x14ac:dyDescent="0.2">
      <c r="A28" s="189" t="s">
        <v>236</v>
      </c>
      <c r="B28" s="58" t="s">
        <v>405</v>
      </c>
      <c r="C28" s="25" t="s">
        <v>177</v>
      </c>
      <c r="D28" s="189" t="s">
        <v>1</v>
      </c>
      <c r="E28" s="218">
        <v>533</v>
      </c>
      <c r="I28" s="1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2" customFormat="1" ht="42.75" x14ac:dyDescent="0.2">
      <c r="A29" s="189" t="s">
        <v>237</v>
      </c>
      <c r="B29" s="58" t="s">
        <v>406</v>
      </c>
      <c r="C29" s="27" t="s">
        <v>407</v>
      </c>
      <c r="D29" s="59" t="s">
        <v>179</v>
      </c>
      <c r="E29" s="190" t="s">
        <v>534</v>
      </c>
      <c r="I29" s="1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2" customFormat="1" ht="36" x14ac:dyDescent="0.2">
      <c r="A30" s="189" t="s">
        <v>238</v>
      </c>
      <c r="B30" s="58" t="s">
        <v>143</v>
      </c>
      <c r="C30" s="25" t="s">
        <v>145</v>
      </c>
      <c r="D30" s="59" t="s">
        <v>1</v>
      </c>
      <c r="E30" s="218">
        <v>131187</v>
      </c>
      <c r="I30" s="1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2" customFormat="1" x14ac:dyDescent="0.2">
      <c r="A31" s="189" t="s">
        <v>239</v>
      </c>
      <c r="B31" s="58" t="s">
        <v>144</v>
      </c>
      <c r="C31" s="25" t="s">
        <v>411</v>
      </c>
      <c r="D31" s="189" t="s">
        <v>1</v>
      </c>
      <c r="E31" s="190" t="s">
        <v>51</v>
      </c>
      <c r="I31" s="1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2" customFormat="1" ht="57" x14ac:dyDescent="0.2">
      <c r="A32" s="189" t="s">
        <v>240</v>
      </c>
      <c r="B32" s="58" t="s">
        <v>408</v>
      </c>
      <c r="C32" s="27" t="s">
        <v>409</v>
      </c>
      <c r="D32" s="189" t="s">
        <v>120</v>
      </c>
      <c r="E32" s="190" t="s">
        <v>51</v>
      </c>
      <c r="I32" s="1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2" customFormat="1" ht="36" x14ac:dyDescent="0.2">
      <c r="A33" s="189" t="s">
        <v>241</v>
      </c>
      <c r="B33" s="58" t="s">
        <v>412</v>
      </c>
      <c r="C33" s="27" t="s">
        <v>340</v>
      </c>
      <c r="D33" s="189" t="s">
        <v>0</v>
      </c>
      <c r="E33" s="190" t="s">
        <v>51</v>
      </c>
      <c r="I33" s="1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2" customFormat="1" ht="36" x14ac:dyDescent="0.2">
      <c r="A34" s="189" t="s">
        <v>242</v>
      </c>
      <c r="B34" s="58" t="s">
        <v>413</v>
      </c>
      <c r="C34" s="27" t="s">
        <v>181</v>
      </c>
      <c r="D34" s="189" t="s">
        <v>0</v>
      </c>
      <c r="E34" s="190" t="s">
        <v>51</v>
      </c>
      <c r="I34" s="1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2" customFormat="1" ht="28.5" x14ac:dyDescent="0.2">
      <c r="A35" s="189" t="s">
        <v>243</v>
      </c>
      <c r="B35" s="58" t="s">
        <v>410</v>
      </c>
      <c r="C35" s="25" t="s">
        <v>183</v>
      </c>
      <c r="D35" s="189" t="s">
        <v>0</v>
      </c>
      <c r="E35" s="216" t="s">
        <v>566</v>
      </c>
      <c r="I35" s="1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2" customFormat="1" ht="57" x14ac:dyDescent="0.2">
      <c r="A36" s="189" t="s">
        <v>244</v>
      </c>
      <c r="B36" s="58" t="s">
        <v>182</v>
      </c>
      <c r="C36" s="27" t="s">
        <v>184</v>
      </c>
      <c r="D36" s="189" t="s">
        <v>0</v>
      </c>
      <c r="E36" s="215" t="s">
        <v>565</v>
      </c>
      <c r="I36" s="1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x14ac:dyDescent="0.25">
      <c r="A37" s="189" t="s">
        <v>245</v>
      </c>
      <c r="B37" s="61" t="s">
        <v>4</v>
      </c>
      <c r="C37" s="25"/>
      <c r="D37" s="189" t="s">
        <v>0</v>
      </c>
      <c r="E37" s="218">
        <v>6352</v>
      </c>
      <c r="I37" s="1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x14ac:dyDescent="0.25">
      <c r="A38" s="189" t="s">
        <v>246</v>
      </c>
      <c r="B38" s="61" t="s">
        <v>5</v>
      </c>
      <c r="C38" s="25"/>
      <c r="D38" s="189" t="s">
        <v>0</v>
      </c>
      <c r="E38" s="218">
        <v>11010</v>
      </c>
      <c r="I38" s="1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ht="36" x14ac:dyDescent="0.25">
      <c r="A39" s="189" t="s">
        <v>247</v>
      </c>
      <c r="B39" s="61" t="s">
        <v>146</v>
      </c>
      <c r="C39" s="25"/>
      <c r="D39" s="59" t="s">
        <v>114</v>
      </c>
      <c r="E39" s="194">
        <v>13095517.32</v>
      </c>
      <c r="I39" s="1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ht="36" x14ac:dyDescent="0.25">
      <c r="A40" s="189" t="s">
        <v>248</v>
      </c>
      <c r="B40" s="61" t="s">
        <v>501</v>
      </c>
      <c r="C40" s="25" t="s">
        <v>140</v>
      </c>
      <c r="D40" s="189" t="s">
        <v>3</v>
      </c>
      <c r="E40" s="194">
        <v>460589</v>
      </c>
      <c r="I40" s="1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7" customFormat="1" x14ac:dyDescent="0.2">
      <c r="A41" s="189" t="s">
        <v>249</v>
      </c>
      <c r="B41" s="58" t="s">
        <v>185</v>
      </c>
      <c r="C41" s="26"/>
      <c r="D41" s="189" t="s">
        <v>3</v>
      </c>
      <c r="E41" s="194">
        <v>308394</v>
      </c>
      <c r="I41" s="35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</row>
    <row r="42" spans="1:72" s="17" customFormat="1" ht="42.75" x14ac:dyDescent="0.2">
      <c r="A42" s="189" t="s">
        <v>250</v>
      </c>
      <c r="B42" s="58" t="s">
        <v>414</v>
      </c>
      <c r="C42" s="81"/>
      <c r="D42" s="189" t="s">
        <v>7</v>
      </c>
      <c r="E42" s="191" t="s">
        <v>535</v>
      </c>
      <c r="I42" s="35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</row>
    <row r="43" spans="1:72" s="12" customFormat="1" ht="54" x14ac:dyDescent="0.2">
      <c r="A43" s="189" t="s">
        <v>251</v>
      </c>
      <c r="B43" s="58" t="s">
        <v>415</v>
      </c>
      <c r="C43" s="27" t="s">
        <v>188</v>
      </c>
      <c r="D43" s="199" t="s">
        <v>187</v>
      </c>
      <c r="E43" s="191" t="s">
        <v>536</v>
      </c>
      <c r="I43" s="1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54" x14ac:dyDescent="0.25">
      <c r="A44" s="189" t="s">
        <v>252</v>
      </c>
      <c r="B44" s="61" t="s">
        <v>106</v>
      </c>
      <c r="C44" s="32"/>
      <c r="D44" s="189"/>
      <c r="E44" s="190">
        <v>13</v>
      </c>
      <c r="I44" s="1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2" customFormat="1" ht="54" x14ac:dyDescent="0.2">
      <c r="A45" s="189" t="s">
        <v>253</v>
      </c>
      <c r="B45" s="61" t="s">
        <v>416</v>
      </c>
      <c r="C45" s="27" t="s">
        <v>417</v>
      </c>
      <c r="D45" s="189"/>
      <c r="E45" s="191" t="s">
        <v>537</v>
      </c>
      <c r="I45" s="1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54" x14ac:dyDescent="0.25">
      <c r="A46" s="189" t="s">
        <v>254</v>
      </c>
      <c r="B46" s="61" t="s">
        <v>26</v>
      </c>
      <c r="C46" s="25"/>
      <c r="D46" s="189" t="s">
        <v>1</v>
      </c>
      <c r="E46" s="174">
        <v>0</v>
      </c>
      <c r="I46" s="1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72" x14ac:dyDescent="0.25">
      <c r="A47" s="189" t="s">
        <v>255</v>
      </c>
      <c r="B47" s="61" t="s">
        <v>27</v>
      </c>
      <c r="C47" s="26"/>
      <c r="D47" s="189" t="s">
        <v>1</v>
      </c>
      <c r="E47" s="174">
        <v>0</v>
      </c>
      <c r="I47" s="1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9" customFormat="1" ht="42.75" x14ac:dyDescent="0.2">
      <c r="A48" s="189" t="s">
        <v>256</v>
      </c>
      <c r="B48" s="61" t="s">
        <v>6</v>
      </c>
      <c r="C48" s="27" t="s">
        <v>189</v>
      </c>
      <c r="D48" s="189" t="s">
        <v>7</v>
      </c>
      <c r="E48" s="174">
        <v>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</row>
    <row r="49" spans="1:738" s="15" customFormat="1" ht="90.75" thickBot="1" x14ac:dyDescent="0.25">
      <c r="A49" s="189" t="s">
        <v>257</v>
      </c>
      <c r="B49" s="58" t="s">
        <v>418</v>
      </c>
      <c r="C49" s="27" t="s">
        <v>419</v>
      </c>
      <c r="D49" s="189" t="s">
        <v>7</v>
      </c>
      <c r="E49" s="174" t="s">
        <v>51</v>
      </c>
      <c r="F49" s="12"/>
      <c r="G49" s="12"/>
      <c r="H49" s="12"/>
      <c r="I49" s="1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</row>
    <row r="50" spans="1:738" s="185" customFormat="1" ht="23.25" x14ac:dyDescent="0.2">
      <c r="A50" s="196" t="s">
        <v>223</v>
      </c>
      <c r="B50" s="137"/>
      <c r="C50" s="197"/>
      <c r="D50" s="59"/>
      <c r="E50" s="190"/>
      <c r="F50" s="177"/>
      <c r="G50" s="177"/>
      <c r="H50" s="177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  <c r="IX50" s="177"/>
      <c r="IY50" s="177"/>
      <c r="IZ50" s="177"/>
      <c r="JA50" s="177"/>
      <c r="JB50" s="177"/>
      <c r="JC50" s="177"/>
      <c r="JD50" s="177"/>
      <c r="JE50" s="177"/>
      <c r="JF50" s="177"/>
      <c r="JG50" s="177"/>
      <c r="JH50" s="177"/>
      <c r="JI50" s="177"/>
      <c r="JJ50" s="177"/>
      <c r="JK50" s="177"/>
      <c r="JL50" s="177"/>
      <c r="JM50" s="177"/>
      <c r="JN50" s="177"/>
      <c r="JO50" s="177"/>
      <c r="JP50" s="177"/>
      <c r="JQ50" s="177"/>
      <c r="JR50" s="177"/>
      <c r="JS50" s="177"/>
      <c r="JT50" s="177"/>
      <c r="JU50" s="177"/>
      <c r="JV50" s="177"/>
      <c r="JW50" s="177"/>
      <c r="JX50" s="177"/>
      <c r="JY50" s="177"/>
      <c r="JZ50" s="177"/>
      <c r="KA50" s="177"/>
      <c r="KB50" s="177"/>
      <c r="KC50" s="177"/>
      <c r="KD50" s="177"/>
      <c r="KE50" s="177"/>
      <c r="KF50" s="177"/>
      <c r="KG50" s="177"/>
      <c r="KH50" s="177"/>
      <c r="KI50" s="177"/>
      <c r="KJ50" s="177"/>
      <c r="KK50" s="177"/>
      <c r="KL50" s="177"/>
      <c r="KM50" s="177"/>
      <c r="KN50" s="177"/>
      <c r="KO50" s="177"/>
      <c r="KP50" s="177"/>
      <c r="KQ50" s="177"/>
      <c r="KR50" s="177"/>
      <c r="KS50" s="177"/>
      <c r="KT50" s="177"/>
      <c r="KU50" s="177"/>
      <c r="KV50" s="177"/>
      <c r="KW50" s="177"/>
      <c r="KX50" s="177"/>
      <c r="KY50" s="177"/>
      <c r="KZ50" s="177"/>
      <c r="LA50" s="177"/>
      <c r="LB50" s="177"/>
      <c r="LC50" s="177"/>
      <c r="LD50" s="177"/>
      <c r="LE50" s="177"/>
      <c r="LF50" s="177"/>
      <c r="LG50" s="177"/>
      <c r="LH50" s="177"/>
      <c r="LI50" s="177"/>
      <c r="LJ50" s="177"/>
      <c r="LK50" s="177"/>
      <c r="LL50" s="177"/>
      <c r="LM50" s="177"/>
      <c r="LN50" s="177"/>
      <c r="LO50" s="177"/>
      <c r="LP50" s="177"/>
      <c r="LQ50" s="177"/>
      <c r="LR50" s="177"/>
      <c r="LS50" s="177"/>
      <c r="LT50" s="177"/>
      <c r="LU50" s="177"/>
      <c r="LV50" s="177"/>
      <c r="LW50" s="177"/>
      <c r="LX50" s="177"/>
      <c r="LY50" s="177"/>
      <c r="LZ50" s="177"/>
      <c r="MA50" s="177"/>
      <c r="MB50" s="177"/>
      <c r="MC50" s="177"/>
      <c r="MD50" s="177"/>
      <c r="ME50" s="177"/>
      <c r="MF50" s="177"/>
      <c r="MG50" s="177"/>
      <c r="MH50" s="177"/>
      <c r="MI50" s="177"/>
      <c r="MJ50" s="177"/>
      <c r="MK50" s="177"/>
      <c r="ML50" s="177"/>
      <c r="MM50" s="177"/>
      <c r="MN50" s="177"/>
      <c r="MO50" s="177"/>
      <c r="MP50" s="177"/>
      <c r="MQ50" s="177"/>
      <c r="MR50" s="177"/>
      <c r="MS50" s="177"/>
      <c r="MT50" s="177"/>
      <c r="MU50" s="177"/>
      <c r="MV50" s="177"/>
      <c r="MW50" s="177"/>
      <c r="MX50" s="177"/>
      <c r="MY50" s="177"/>
      <c r="MZ50" s="177"/>
      <c r="NA50" s="177"/>
      <c r="NB50" s="177"/>
      <c r="NC50" s="177"/>
      <c r="ND50" s="177"/>
      <c r="NE50" s="177"/>
      <c r="NF50" s="177"/>
      <c r="NG50" s="177"/>
      <c r="NH50" s="177"/>
      <c r="NI50" s="177"/>
      <c r="NJ50" s="177"/>
      <c r="NK50" s="177"/>
      <c r="NL50" s="177"/>
      <c r="NM50" s="177"/>
      <c r="NN50" s="177"/>
      <c r="NO50" s="177"/>
      <c r="NP50" s="177"/>
      <c r="NQ50" s="177"/>
      <c r="NR50" s="177"/>
      <c r="NS50" s="177"/>
      <c r="NT50" s="177"/>
      <c r="NU50" s="177"/>
      <c r="NV50" s="177"/>
      <c r="NW50" s="177"/>
      <c r="NX50" s="177"/>
      <c r="NY50" s="177"/>
      <c r="NZ50" s="177"/>
      <c r="OA50" s="177"/>
      <c r="OB50" s="177"/>
      <c r="OC50" s="177"/>
      <c r="OD50" s="177"/>
      <c r="OE50" s="177"/>
      <c r="OF50" s="177"/>
      <c r="OG50" s="177"/>
      <c r="OH50" s="177"/>
      <c r="OI50" s="177"/>
      <c r="OJ50" s="177"/>
      <c r="OK50" s="177"/>
      <c r="OL50" s="177"/>
      <c r="OM50" s="177"/>
      <c r="ON50" s="177"/>
      <c r="OO50" s="177"/>
      <c r="OP50" s="177"/>
      <c r="OQ50" s="177"/>
      <c r="OR50" s="177"/>
      <c r="OS50" s="177"/>
      <c r="OT50" s="177"/>
      <c r="OU50" s="177"/>
      <c r="OV50" s="177"/>
      <c r="OW50" s="177"/>
      <c r="OX50" s="177"/>
      <c r="OY50" s="177"/>
      <c r="OZ50" s="177"/>
      <c r="PA50" s="177"/>
      <c r="PB50" s="177"/>
      <c r="PC50" s="177"/>
      <c r="PD50" s="177"/>
      <c r="PE50" s="177"/>
      <c r="PF50" s="177"/>
      <c r="PG50" s="177"/>
      <c r="PH50" s="177"/>
      <c r="PI50" s="177"/>
      <c r="PJ50" s="177"/>
      <c r="PK50" s="177"/>
      <c r="PL50" s="177"/>
      <c r="PM50" s="177"/>
      <c r="PN50" s="177"/>
      <c r="PO50" s="177"/>
      <c r="PP50" s="177"/>
      <c r="PQ50" s="177"/>
      <c r="PR50" s="177"/>
      <c r="PS50" s="177"/>
      <c r="PT50" s="177"/>
      <c r="PU50" s="177"/>
      <c r="PV50" s="177"/>
      <c r="PW50" s="177"/>
      <c r="PX50" s="177"/>
      <c r="PY50" s="177"/>
      <c r="PZ50" s="177"/>
      <c r="QA50" s="177"/>
      <c r="QB50" s="177"/>
      <c r="QC50" s="177"/>
      <c r="QD50" s="177"/>
      <c r="QE50" s="177"/>
      <c r="QF50" s="177"/>
      <c r="QG50" s="177"/>
      <c r="QH50" s="177"/>
      <c r="QI50" s="177"/>
      <c r="QJ50" s="177"/>
      <c r="QK50" s="177"/>
      <c r="QL50" s="177"/>
      <c r="QM50" s="177"/>
      <c r="QN50" s="177"/>
      <c r="QO50" s="177"/>
      <c r="QP50" s="177"/>
      <c r="QQ50" s="177"/>
      <c r="QR50" s="177"/>
      <c r="QS50" s="177"/>
      <c r="QT50" s="177"/>
      <c r="QU50" s="177"/>
      <c r="QV50" s="177"/>
      <c r="QW50" s="177"/>
      <c r="QX50" s="177"/>
      <c r="QY50" s="177"/>
      <c r="QZ50" s="177"/>
      <c r="RA50" s="177"/>
      <c r="RB50" s="177"/>
      <c r="RC50" s="177"/>
      <c r="RD50" s="177"/>
      <c r="RE50" s="177"/>
      <c r="RF50" s="177"/>
      <c r="RG50" s="177"/>
      <c r="RH50" s="177"/>
      <c r="RI50" s="177"/>
      <c r="RJ50" s="177"/>
      <c r="RK50" s="177"/>
      <c r="RL50" s="177"/>
      <c r="RM50" s="177"/>
      <c r="RN50" s="177"/>
      <c r="RO50" s="177"/>
      <c r="RP50" s="177"/>
      <c r="RQ50" s="177"/>
      <c r="RR50" s="177"/>
      <c r="RS50" s="177"/>
      <c r="RT50" s="177"/>
      <c r="RU50" s="177"/>
      <c r="RV50" s="177"/>
      <c r="RW50" s="177"/>
      <c r="RX50" s="177"/>
      <c r="RY50" s="177"/>
      <c r="RZ50" s="177"/>
      <c r="SA50" s="177"/>
      <c r="SB50" s="177"/>
      <c r="SC50" s="177"/>
      <c r="SD50" s="177"/>
      <c r="SE50" s="177"/>
      <c r="SF50" s="177"/>
      <c r="SG50" s="177"/>
      <c r="SH50" s="177"/>
      <c r="SI50" s="177"/>
      <c r="SJ50" s="177"/>
      <c r="SK50" s="177"/>
      <c r="SL50" s="177"/>
      <c r="SM50" s="177"/>
      <c r="SN50" s="177"/>
      <c r="SO50" s="177"/>
      <c r="SP50" s="177"/>
      <c r="SQ50" s="177"/>
      <c r="SR50" s="177"/>
      <c r="SS50" s="177"/>
      <c r="ST50" s="177"/>
      <c r="SU50" s="177"/>
      <c r="SV50" s="177"/>
      <c r="SW50" s="177"/>
      <c r="SX50" s="177"/>
      <c r="SY50" s="177"/>
      <c r="SZ50" s="177"/>
      <c r="TA50" s="177"/>
      <c r="TB50" s="177"/>
      <c r="TC50" s="177"/>
      <c r="TD50" s="177"/>
      <c r="TE50" s="177"/>
      <c r="TF50" s="177"/>
      <c r="TG50" s="177"/>
      <c r="TH50" s="177"/>
      <c r="TI50" s="177"/>
      <c r="TJ50" s="177"/>
      <c r="TK50" s="177"/>
      <c r="TL50" s="177"/>
      <c r="TM50" s="177"/>
      <c r="TN50" s="177"/>
      <c r="TO50" s="177"/>
      <c r="TP50" s="177"/>
      <c r="TQ50" s="177"/>
      <c r="TR50" s="177"/>
      <c r="TS50" s="177"/>
      <c r="TT50" s="177"/>
      <c r="TU50" s="177"/>
      <c r="TV50" s="177"/>
      <c r="TW50" s="177"/>
      <c r="TX50" s="177"/>
      <c r="TY50" s="177"/>
      <c r="TZ50" s="177"/>
      <c r="UA50" s="177"/>
      <c r="UB50" s="177"/>
      <c r="UC50" s="177"/>
      <c r="UD50" s="177"/>
      <c r="UE50" s="177"/>
      <c r="UF50" s="177"/>
      <c r="UG50" s="177"/>
      <c r="UH50" s="177"/>
      <c r="UI50" s="177"/>
      <c r="UJ50" s="177"/>
      <c r="UK50" s="177"/>
      <c r="UL50" s="177"/>
      <c r="UM50" s="177"/>
      <c r="UN50" s="177"/>
      <c r="UO50" s="177"/>
      <c r="UP50" s="177"/>
      <c r="UQ50" s="177"/>
      <c r="UR50" s="177"/>
      <c r="US50" s="177"/>
      <c r="UT50" s="177"/>
      <c r="UU50" s="177"/>
      <c r="UV50" s="177"/>
      <c r="UW50" s="177"/>
      <c r="UX50" s="177"/>
      <c r="UY50" s="177"/>
      <c r="UZ50" s="177"/>
      <c r="VA50" s="177"/>
      <c r="VB50" s="177"/>
      <c r="VC50" s="177"/>
      <c r="VD50" s="177"/>
      <c r="VE50" s="177"/>
      <c r="VF50" s="177"/>
      <c r="VG50" s="177"/>
      <c r="VH50" s="177"/>
      <c r="VI50" s="177"/>
      <c r="VJ50" s="177"/>
      <c r="VK50" s="177"/>
      <c r="VL50" s="177"/>
      <c r="VM50" s="177"/>
      <c r="VN50" s="177"/>
      <c r="VO50" s="177"/>
      <c r="VP50" s="177"/>
      <c r="VQ50" s="177"/>
      <c r="VR50" s="177"/>
      <c r="VS50" s="177"/>
      <c r="VT50" s="177"/>
      <c r="VU50" s="177"/>
      <c r="VV50" s="177"/>
      <c r="VW50" s="177"/>
      <c r="VX50" s="177"/>
      <c r="VY50" s="177"/>
      <c r="VZ50" s="177"/>
      <c r="WA50" s="177"/>
      <c r="WB50" s="177"/>
      <c r="WC50" s="177"/>
      <c r="WD50" s="177"/>
      <c r="WE50" s="177"/>
      <c r="WF50" s="177"/>
      <c r="WG50" s="177"/>
      <c r="WH50" s="177"/>
      <c r="WI50" s="177"/>
      <c r="WJ50" s="177"/>
      <c r="WK50" s="177"/>
      <c r="WL50" s="177"/>
      <c r="WM50" s="177"/>
      <c r="WN50" s="177"/>
      <c r="WO50" s="177"/>
      <c r="WP50" s="177"/>
      <c r="WQ50" s="177"/>
      <c r="WR50" s="177"/>
      <c r="WS50" s="177"/>
      <c r="WT50" s="177"/>
      <c r="WU50" s="177"/>
      <c r="WV50" s="177"/>
      <c r="WW50" s="177"/>
      <c r="WX50" s="177"/>
      <c r="WY50" s="177"/>
      <c r="WZ50" s="177"/>
      <c r="XA50" s="177"/>
      <c r="XB50" s="177"/>
      <c r="XC50" s="177"/>
      <c r="XD50" s="177"/>
      <c r="XE50" s="177"/>
      <c r="XF50" s="177"/>
      <c r="XG50" s="177"/>
      <c r="XH50" s="177"/>
      <c r="XI50" s="177"/>
      <c r="XJ50" s="177"/>
      <c r="XK50" s="177"/>
      <c r="XL50" s="177"/>
      <c r="XM50" s="177"/>
      <c r="XN50" s="177"/>
      <c r="XO50" s="177"/>
      <c r="XP50" s="177"/>
      <c r="XQ50" s="177"/>
      <c r="XR50" s="177"/>
      <c r="XS50" s="177"/>
      <c r="XT50" s="177"/>
      <c r="XU50" s="177"/>
      <c r="XV50" s="177"/>
      <c r="XW50" s="177"/>
      <c r="XX50" s="177"/>
      <c r="XY50" s="177"/>
      <c r="XZ50" s="177"/>
      <c r="YA50" s="177"/>
      <c r="YB50" s="177"/>
      <c r="YC50" s="177"/>
      <c r="YD50" s="177"/>
      <c r="YE50" s="177"/>
      <c r="YF50" s="177"/>
      <c r="YG50" s="177"/>
      <c r="YH50" s="177"/>
      <c r="YI50" s="177"/>
      <c r="YJ50" s="177"/>
      <c r="YK50" s="177"/>
      <c r="YL50" s="177"/>
      <c r="YM50" s="177"/>
      <c r="YN50" s="177"/>
      <c r="YO50" s="177"/>
      <c r="YP50" s="177"/>
      <c r="YQ50" s="177"/>
      <c r="YR50" s="177"/>
      <c r="YS50" s="177"/>
      <c r="YT50" s="177"/>
      <c r="YU50" s="177"/>
      <c r="YV50" s="177"/>
      <c r="YW50" s="177"/>
      <c r="YX50" s="177"/>
      <c r="YY50" s="177"/>
      <c r="YZ50" s="177"/>
      <c r="ZA50" s="177"/>
      <c r="ZB50" s="177"/>
      <c r="ZC50" s="177"/>
      <c r="ZD50" s="177"/>
      <c r="ZE50" s="177"/>
      <c r="ZF50" s="177"/>
      <c r="ZG50" s="177"/>
      <c r="ZH50" s="177"/>
      <c r="ZI50" s="177"/>
      <c r="ZJ50" s="177"/>
      <c r="ZK50" s="177"/>
      <c r="ZL50" s="177"/>
      <c r="ZM50" s="177"/>
      <c r="ZN50" s="177"/>
      <c r="ZO50" s="177"/>
      <c r="ZP50" s="177"/>
      <c r="ZQ50" s="177"/>
      <c r="ZR50" s="177"/>
      <c r="ZS50" s="177"/>
      <c r="ZT50" s="177"/>
      <c r="ZU50" s="177"/>
      <c r="ZV50" s="177"/>
      <c r="ZW50" s="177"/>
      <c r="ZX50" s="177"/>
      <c r="ZY50" s="177"/>
      <c r="ZZ50" s="177"/>
      <c r="AAA50" s="177"/>
      <c r="AAB50" s="177"/>
      <c r="AAC50" s="177"/>
      <c r="AAD50" s="177"/>
      <c r="AAE50" s="177"/>
      <c r="AAF50" s="177"/>
      <c r="AAG50" s="177"/>
      <c r="AAH50" s="177"/>
      <c r="AAI50" s="177"/>
      <c r="AAJ50" s="177"/>
      <c r="AAK50" s="177"/>
      <c r="AAL50" s="177"/>
      <c r="AAM50" s="177"/>
      <c r="AAN50" s="177"/>
      <c r="AAO50" s="177"/>
      <c r="AAP50" s="177"/>
      <c r="AAQ50" s="177"/>
      <c r="AAR50" s="177"/>
      <c r="AAS50" s="177"/>
      <c r="AAT50" s="177"/>
      <c r="AAU50" s="177"/>
      <c r="AAV50" s="177"/>
      <c r="AAW50" s="177"/>
      <c r="AAX50" s="177"/>
      <c r="AAY50" s="177"/>
      <c r="AAZ50" s="177"/>
      <c r="ABA50" s="177"/>
      <c r="ABB50" s="177"/>
      <c r="ABC50" s="177"/>
      <c r="ABD50" s="177"/>
      <c r="ABE50" s="177"/>
      <c r="ABF50" s="177"/>
      <c r="ABG50" s="177"/>
      <c r="ABH50" s="177"/>
      <c r="ABI50" s="177"/>
      <c r="ABJ50" s="177"/>
    </row>
    <row r="51" spans="1:738" s="12" customFormat="1" ht="57" x14ac:dyDescent="0.2">
      <c r="A51" s="189" t="s">
        <v>430</v>
      </c>
      <c r="B51" s="61" t="s">
        <v>420</v>
      </c>
      <c r="C51" s="27" t="s">
        <v>421</v>
      </c>
      <c r="D51" s="59" t="s">
        <v>190</v>
      </c>
      <c r="E51" s="190" t="s">
        <v>550</v>
      </c>
      <c r="I51" s="36"/>
      <c r="J51" s="43"/>
      <c r="K51" s="20"/>
      <c r="L51" s="20"/>
      <c r="M51" s="2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2" customFormat="1" ht="57" x14ac:dyDescent="0.2">
      <c r="A52" s="189" t="s">
        <v>258</v>
      </c>
      <c r="B52" s="61" t="s">
        <v>151</v>
      </c>
      <c r="C52" s="27" t="s">
        <v>422</v>
      </c>
      <c r="D52" s="59" t="s">
        <v>191</v>
      </c>
      <c r="E52" s="190" t="s">
        <v>554</v>
      </c>
      <c r="I52" s="37"/>
      <c r="J52" s="37"/>
      <c r="K52" s="20"/>
      <c r="L52" s="20"/>
      <c r="M52" s="20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2" customFormat="1" ht="85.5" x14ac:dyDescent="0.2">
      <c r="A53" s="189" t="s">
        <v>259</v>
      </c>
      <c r="B53" s="61" t="s">
        <v>149</v>
      </c>
      <c r="C53" s="27" t="s">
        <v>423</v>
      </c>
      <c r="D53" s="189"/>
      <c r="E53" s="174" t="s">
        <v>543</v>
      </c>
      <c r="I53" s="1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2" customFormat="1" ht="57" x14ac:dyDescent="0.2">
      <c r="A54" s="189" t="s">
        <v>260</v>
      </c>
      <c r="B54" s="61" t="s">
        <v>150</v>
      </c>
      <c r="C54" s="25" t="s">
        <v>424</v>
      </c>
      <c r="D54" s="26"/>
      <c r="E54" s="174" t="s">
        <v>543</v>
      </c>
      <c r="I54" s="1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2" customFormat="1" ht="54" x14ac:dyDescent="0.2">
      <c r="A55" s="189" t="s">
        <v>261</v>
      </c>
      <c r="B55" s="61" t="s">
        <v>425</v>
      </c>
      <c r="C55" s="27" t="s">
        <v>426</v>
      </c>
      <c r="D55" s="59" t="s">
        <v>2</v>
      </c>
      <c r="E55" s="190">
        <v>100</v>
      </c>
      <c r="I55" s="1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5" customFormat="1" ht="54.75" thickBot="1" x14ac:dyDescent="0.25">
      <c r="A56" s="189" t="s">
        <v>262</v>
      </c>
      <c r="B56" s="61" t="s">
        <v>428</v>
      </c>
      <c r="C56" s="27" t="s">
        <v>427</v>
      </c>
      <c r="D56" s="189" t="s">
        <v>192</v>
      </c>
      <c r="E56" s="191" t="s">
        <v>544</v>
      </c>
      <c r="F56" s="12"/>
      <c r="G56" s="12"/>
      <c r="H56" s="12"/>
      <c r="I56" s="1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</row>
    <row r="57" spans="1:738" s="185" customFormat="1" ht="23.25" x14ac:dyDescent="0.2">
      <c r="A57" s="196" t="s">
        <v>222</v>
      </c>
      <c r="B57" s="137"/>
      <c r="C57" s="197"/>
      <c r="D57" s="59"/>
      <c r="E57" s="190"/>
      <c r="F57" s="177"/>
      <c r="G57" s="177"/>
      <c r="H57" s="177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  <c r="IX57" s="177"/>
      <c r="IY57" s="177"/>
      <c r="IZ57" s="177"/>
      <c r="JA57" s="177"/>
      <c r="JB57" s="177"/>
      <c r="JC57" s="177"/>
      <c r="JD57" s="177"/>
      <c r="JE57" s="177"/>
      <c r="JF57" s="177"/>
      <c r="JG57" s="177"/>
      <c r="JH57" s="177"/>
      <c r="JI57" s="177"/>
      <c r="JJ57" s="177"/>
      <c r="JK57" s="177"/>
      <c r="JL57" s="177"/>
      <c r="JM57" s="177"/>
      <c r="JN57" s="177"/>
      <c r="JO57" s="177"/>
      <c r="JP57" s="177"/>
      <c r="JQ57" s="177"/>
      <c r="JR57" s="177"/>
      <c r="JS57" s="177"/>
      <c r="JT57" s="177"/>
      <c r="JU57" s="177"/>
      <c r="JV57" s="177"/>
      <c r="JW57" s="177"/>
      <c r="JX57" s="177"/>
      <c r="JY57" s="177"/>
      <c r="JZ57" s="177"/>
      <c r="KA57" s="177"/>
      <c r="KB57" s="177"/>
      <c r="KC57" s="177"/>
      <c r="KD57" s="177"/>
      <c r="KE57" s="177"/>
      <c r="KF57" s="177"/>
      <c r="KG57" s="177"/>
      <c r="KH57" s="177"/>
      <c r="KI57" s="177"/>
      <c r="KJ57" s="177"/>
      <c r="KK57" s="177"/>
      <c r="KL57" s="177"/>
      <c r="KM57" s="177"/>
      <c r="KN57" s="177"/>
      <c r="KO57" s="177"/>
      <c r="KP57" s="177"/>
      <c r="KQ57" s="177"/>
      <c r="KR57" s="177"/>
      <c r="KS57" s="177"/>
      <c r="KT57" s="177"/>
      <c r="KU57" s="177"/>
      <c r="KV57" s="177"/>
      <c r="KW57" s="177"/>
      <c r="KX57" s="177"/>
      <c r="KY57" s="177"/>
      <c r="KZ57" s="177"/>
      <c r="LA57" s="177"/>
      <c r="LB57" s="177"/>
      <c r="LC57" s="177"/>
      <c r="LD57" s="177"/>
      <c r="LE57" s="177"/>
      <c r="LF57" s="177"/>
      <c r="LG57" s="177"/>
      <c r="LH57" s="177"/>
      <c r="LI57" s="177"/>
      <c r="LJ57" s="177"/>
      <c r="LK57" s="177"/>
      <c r="LL57" s="177"/>
      <c r="LM57" s="177"/>
      <c r="LN57" s="177"/>
      <c r="LO57" s="177"/>
      <c r="LP57" s="177"/>
      <c r="LQ57" s="177"/>
      <c r="LR57" s="177"/>
      <c r="LS57" s="177"/>
      <c r="LT57" s="177"/>
      <c r="LU57" s="177"/>
      <c r="LV57" s="177"/>
      <c r="LW57" s="177"/>
      <c r="LX57" s="177"/>
      <c r="LY57" s="177"/>
      <c r="LZ57" s="177"/>
      <c r="MA57" s="177"/>
      <c r="MB57" s="177"/>
      <c r="MC57" s="177"/>
      <c r="MD57" s="177"/>
      <c r="ME57" s="177"/>
      <c r="MF57" s="177"/>
      <c r="MG57" s="177"/>
      <c r="MH57" s="177"/>
      <c r="MI57" s="177"/>
      <c r="MJ57" s="177"/>
      <c r="MK57" s="177"/>
      <c r="ML57" s="177"/>
      <c r="MM57" s="177"/>
      <c r="MN57" s="177"/>
      <c r="MO57" s="177"/>
      <c r="MP57" s="177"/>
      <c r="MQ57" s="177"/>
      <c r="MR57" s="177"/>
      <c r="MS57" s="177"/>
      <c r="MT57" s="177"/>
      <c r="MU57" s="177"/>
      <c r="MV57" s="177"/>
      <c r="MW57" s="177"/>
      <c r="MX57" s="177"/>
      <c r="MY57" s="177"/>
      <c r="MZ57" s="177"/>
      <c r="NA57" s="177"/>
      <c r="NB57" s="177"/>
      <c r="NC57" s="177"/>
      <c r="ND57" s="177"/>
      <c r="NE57" s="177"/>
      <c r="NF57" s="177"/>
      <c r="NG57" s="177"/>
      <c r="NH57" s="177"/>
      <c r="NI57" s="177"/>
      <c r="NJ57" s="177"/>
      <c r="NK57" s="177"/>
      <c r="NL57" s="177"/>
      <c r="NM57" s="177"/>
      <c r="NN57" s="177"/>
      <c r="NO57" s="177"/>
      <c r="NP57" s="177"/>
      <c r="NQ57" s="177"/>
      <c r="NR57" s="177"/>
      <c r="NS57" s="177"/>
      <c r="NT57" s="177"/>
      <c r="NU57" s="177"/>
      <c r="NV57" s="177"/>
      <c r="NW57" s="177"/>
      <c r="NX57" s="177"/>
      <c r="NY57" s="177"/>
      <c r="NZ57" s="177"/>
      <c r="OA57" s="177"/>
      <c r="OB57" s="177"/>
      <c r="OC57" s="177"/>
      <c r="OD57" s="177"/>
      <c r="OE57" s="177"/>
      <c r="OF57" s="177"/>
      <c r="OG57" s="177"/>
      <c r="OH57" s="177"/>
      <c r="OI57" s="177"/>
      <c r="OJ57" s="177"/>
      <c r="OK57" s="177"/>
      <c r="OL57" s="177"/>
      <c r="OM57" s="177"/>
      <c r="ON57" s="177"/>
      <c r="OO57" s="177"/>
      <c r="OP57" s="177"/>
      <c r="OQ57" s="177"/>
      <c r="OR57" s="177"/>
      <c r="OS57" s="177"/>
      <c r="OT57" s="177"/>
      <c r="OU57" s="177"/>
      <c r="OV57" s="177"/>
      <c r="OW57" s="177"/>
      <c r="OX57" s="177"/>
      <c r="OY57" s="177"/>
      <c r="OZ57" s="177"/>
      <c r="PA57" s="177"/>
      <c r="PB57" s="177"/>
      <c r="PC57" s="177"/>
      <c r="PD57" s="177"/>
      <c r="PE57" s="177"/>
      <c r="PF57" s="177"/>
      <c r="PG57" s="177"/>
      <c r="PH57" s="177"/>
      <c r="PI57" s="177"/>
      <c r="PJ57" s="177"/>
      <c r="PK57" s="177"/>
      <c r="PL57" s="177"/>
      <c r="PM57" s="177"/>
      <c r="PN57" s="177"/>
      <c r="PO57" s="177"/>
      <c r="PP57" s="177"/>
      <c r="PQ57" s="177"/>
      <c r="PR57" s="177"/>
      <c r="PS57" s="177"/>
      <c r="PT57" s="177"/>
      <c r="PU57" s="177"/>
      <c r="PV57" s="177"/>
      <c r="PW57" s="177"/>
      <c r="PX57" s="177"/>
      <c r="PY57" s="177"/>
      <c r="PZ57" s="177"/>
      <c r="QA57" s="177"/>
      <c r="QB57" s="177"/>
      <c r="QC57" s="177"/>
      <c r="QD57" s="177"/>
      <c r="QE57" s="177"/>
      <c r="QF57" s="177"/>
      <c r="QG57" s="177"/>
      <c r="QH57" s="177"/>
      <c r="QI57" s="177"/>
      <c r="QJ57" s="177"/>
      <c r="QK57" s="177"/>
      <c r="QL57" s="177"/>
      <c r="QM57" s="177"/>
      <c r="QN57" s="177"/>
      <c r="QO57" s="177"/>
      <c r="QP57" s="177"/>
      <c r="QQ57" s="177"/>
      <c r="QR57" s="177"/>
      <c r="QS57" s="177"/>
      <c r="QT57" s="177"/>
      <c r="QU57" s="177"/>
      <c r="QV57" s="177"/>
      <c r="QW57" s="177"/>
      <c r="QX57" s="177"/>
      <c r="QY57" s="177"/>
      <c r="QZ57" s="177"/>
      <c r="RA57" s="177"/>
      <c r="RB57" s="177"/>
      <c r="RC57" s="177"/>
      <c r="RD57" s="177"/>
      <c r="RE57" s="177"/>
      <c r="RF57" s="177"/>
      <c r="RG57" s="177"/>
      <c r="RH57" s="177"/>
      <c r="RI57" s="177"/>
      <c r="RJ57" s="177"/>
      <c r="RK57" s="177"/>
      <c r="RL57" s="177"/>
      <c r="RM57" s="177"/>
      <c r="RN57" s="177"/>
      <c r="RO57" s="177"/>
      <c r="RP57" s="177"/>
      <c r="RQ57" s="177"/>
      <c r="RR57" s="177"/>
      <c r="RS57" s="177"/>
      <c r="RT57" s="177"/>
      <c r="RU57" s="177"/>
      <c r="RV57" s="177"/>
      <c r="RW57" s="177"/>
      <c r="RX57" s="177"/>
      <c r="RY57" s="177"/>
      <c r="RZ57" s="177"/>
      <c r="SA57" s="177"/>
      <c r="SB57" s="177"/>
      <c r="SC57" s="177"/>
      <c r="SD57" s="177"/>
      <c r="SE57" s="177"/>
      <c r="SF57" s="177"/>
      <c r="SG57" s="177"/>
      <c r="SH57" s="177"/>
      <c r="SI57" s="177"/>
      <c r="SJ57" s="177"/>
      <c r="SK57" s="177"/>
      <c r="SL57" s="177"/>
      <c r="SM57" s="177"/>
      <c r="SN57" s="177"/>
      <c r="SO57" s="177"/>
      <c r="SP57" s="177"/>
      <c r="SQ57" s="177"/>
      <c r="SR57" s="177"/>
      <c r="SS57" s="177"/>
      <c r="ST57" s="177"/>
      <c r="SU57" s="177"/>
      <c r="SV57" s="177"/>
      <c r="SW57" s="177"/>
      <c r="SX57" s="177"/>
      <c r="SY57" s="177"/>
      <c r="SZ57" s="177"/>
      <c r="TA57" s="177"/>
      <c r="TB57" s="177"/>
      <c r="TC57" s="177"/>
      <c r="TD57" s="177"/>
      <c r="TE57" s="177"/>
      <c r="TF57" s="177"/>
      <c r="TG57" s="177"/>
      <c r="TH57" s="177"/>
      <c r="TI57" s="177"/>
      <c r="TJ57" s="177"/>
      <c r="TK57" s="177"/>
      <c r="TL57" s="177"/>
      <c r="TM57" s="177"/>
      <c r="TN57" s="177"/>
      <c r="TO57" s="177"/>
      <c r="TP57" s="177"/>
      <c r="TQ57" s="177"/>
      <c r="TR57" s="177"/>
      <c r="TS57" s="177"/>
      <c r="TT57" s="177"/>
      <c r="TU57" s="177"/>
      <c r="TV57" s="177"/>
      <c r="TW57" s="177"/>
      <c r="TX57" s="177"/>
      <c r="TY57" s="177"/>
      <c r="TZ57" s="177"/>
      <c r="UA57" s="177"/>
      <c r="UB57" s="177"/>
      <c r="UC57" s="177"/>
      <c r="UD57" s="177"/>
      <c r="UE57" s="177"/>
      <c r="UF57" s="177"/>
      <c r="UG57" s="177"/>
      <c r="UH57" s="177"/>
      <c r="UI57" s="177"/>
      <c r="UJ57" s="177"/>
      <c r="UK57" s="177"/>
      <c r="UL57" s="177"/>
      <c r="UM57" s="177"/>
      <c r="UN57" s="177"/>
      <c r="UO57" s="177"/>
      <c r="UP57" s="177"/>
      <c r="UQ57" s="177"/>
      <c r="UR57" s="177"/>
      <c r="US57" s="177"/>
      <c r="UT57" s="177"/>
      <c r="UU57" s="177"/>
      <c r="UV57" s="177"/>
      <c r="UW57" s="177"/>
      <c r="UX57" s="177"/>
      <c r="UY57" s="177"/>
      <c r="UZ57" s="177"/>
      <c r="VA57" s="177"/>
      <c r="VB57" s="177"/>
      <c r="VC57" s="177"/>
      <c r="VD57" s="177"/>
      <c r="VE57" s="177"/>
      <c r="VF57" s="177"/>
      <c r="VG57" s="177"/>
      <c r="VH57" s="177"/>
      <c r="VI57" s="177"/>
      <c r="VJ57" s="177"/>
      <c r="VK57" s="177"/>
      <c r="VL57" s="177"/>
      <c r="VM57" s="177"/>
      <c r="VN57" s="177"/>
      <c r="VO57" s="177"/>
      <c r="VP57" s="177"/>
      <c r="VQ57" s="177"/>
      <c r="VR57" s="177"/>
      <c r="VS57" s="177"/>
      <c r="VT57" s="177"/>
      <c r="VU57" s="177"/>
      <c r="VV57" s="177"/>
      <c r="VW57" s="177"/>
      <c r="VX57" s="177"/>
      <c r="VY57" s="177"/>
      <c r="VZ57" s="177"/>
      <c r="WA57" s="177"/>
      <c r="WB57" s="177"/>
      <c r="WC57" s="177"/>
      <c r="WD57" s="177"/>
      <c r="WE57" s="177"/>
      <c r="WF57" s="177"/>
      <c r="WG57" s="177"/>
      <c r="WH57" s="177"/>
      <c r="WI57" s="177"/>
      <c r="WJ57" s="177"/>
      <c r="WK57" s="177"/>
      <c r="WL57" s="177"/>
      <c r="WM57" s="177"/>
      <c r="WN57" s="177"/>
      <c r="WO57" s="177"/>
      <c r="WP57" s="177"/>
      <c r="WQ57" s="177"/>
      <c r="WR57" s="177"/>
      <c r="WS57" s="177"/>
      <c r="WT57" s="177"/>
      <c r="WU57" s="177"/>
      <c r="WV57" s="177"/>
      <c r="WW57" s="177"/>
      <c r="WX57" s="177"/>
      <c r="WY57" s="177"/>
      <c r="WZ57" s="177"/>
      <c r="XA57" s="177"/>
      <c r="XB57" s="177"/>
      <c r="XC57" s="177"/>
      <c r="XD57" s="177"/>
      <c r="XE57" s="177"/>
      <c r="XF57" s="177"/>
      <c r="XG57" s="177"/>
      <c r="XH57" s="177"/>
      <c r="XI57" s="177"/>
      <c r="XJ57" s="177"/>
      <c r="XK57" s="177"/>
      <c r="XL57" s="177"/>
      <c r="XM57" s="177"/>
      <c r="XN57" s="177"/>
      <c r="XO57" s="177"/>
      <c r="XP57" s="177"/>
      <c r="XQ57" s="177"/>
      <c r="XR57" s="177"/>
      <c r="XS57" s="177"/>
      <c r="XT57" s="177"/>
      <c r="XU57" s="177"/>
      <c r="XV57" s="177"/>
      <c r="XW57" s="177"/>
      <c r="XX57" s="177"/>
      <c r="XY57" s="177"/>
      <c r="XZ57" s="177"/>
      <c r="YA57" s="177"/>
      <c r="YB57" s="177"/>
      <c r="YC57" s="177"/>
      <c r="YD57" s="177"/>
      <c r="YE57" s="177"/>
      <c r="YF57" s="177"/>
      <c r="YG57" s="177"/>
      <c r="YH57" s="177"/>
      <c r="YI57" s="177"/>
      <c r="YJ57" s="177"/>
      <c r="YK57" s="177"/>
      <c r="YL57" s="177"/>
      <c r="YM57" s="177"/>
      <c r="YN57" s="177"/>
      <c r="YO57" s="177"/>
      <c r="YP57" s="177"/>
      <c r="YQ57" s="177"/>
      <c r="YR57" s="177"/>
      <c r="YS57" s="177"/>
      <c r="YT57" s="177"/>
      <c r="YU57" s="177"/>
      <c r="YV57" s="177"/>
      <c r="YW57" s="177"/>
      <c r="YX57" s="177"/>
      <c r="YY57" s="177"/>
      <c r="YZ57" s="177"/>
      <c r="ZA57" s="177"/>
      <c r="ZB57" s="177"/>
      <c r="ZC57" s="177"/>
      <c r="ZD57" s="177"/>
      <c r="ZE57" s="177"/>
      <c r="ZF57" s="177"/>
      <c r="ZG57" s="177"/>
      <c r="ZH57" s="177"/>
      <c r="ZI57" s="177"/>
      <c r="ZJ57" s="177"/>
      <c r="ZK57" s="177"/>
      <c r="ZL57" s="177"/>
      <c r="ZM57" s="177"/>
      <c r="ZN57" s="177"/>
      <c r="ZO57" s="177"/>
      <c r="ZP57" s="177"/>
      <c r="ZQ57" s="177"/>
      <c r="ZR57" s="177"/>
      <c r="ZS57" s="177"/>
      <c r="ZT57" s="177"/>
      <c r="ZU57" s="177"/>
      <c r="ZV57" s="177"/>
      <c r="ZW57" s="177"/>
      <c r="ZX57" s="177"/>
      <c r="ZY57" s="177"/>
      <c r="ZZ57" s="177"/>
      <c r="AAA57" s="177"/>
      <c r="AAB57" s="177"/>
      <c r="AAC57" s="177"/>
      <c r="AAD57" s="177"/>
      <c r="AAE57" s="177"/>
      <c r="AAF57" s="177"/>
      <c r="AAG57" s="177"/>
      <c r="AAH57" s="177"/>
      <c r="AAI57" s="177"/>
      <c r="AAJ57" s="177"/>
      <c r="AAK57" s="177"/>
      <c r="AAL57" s="177"/>
      <c r="AAM57" s="177"/>
      <c r="AAN57" s="177"/>
      <c r="AAO57" s="177"/>
      <c r="AAP57" s="177"/>
      <c r="AAQ57" s="177"/>
      <c r="AAR57" s="177"/>
      <c r="AAS57" s="177"/>
      <c r="AAT57" s="177"/>
      <c r="AAU57" s="177"/>
      <c r="AAV57" s="177"/>
      <c r="AAW57" s="177"/>
      <c r="AAX57" s="177"/>
      <c r="AAY57" s="177"/>
      <c r="AAZ57" s="177"/>
      <c r="ABA57" s="177"/>
      <c r="ABB57" s="177"/>
      <c r="ABC57" s="177"/>
      <c r="ABD57" s="177"/>
      <c r="ABE57" s="177"/>
      <c r="ABF57" s="177"/>
      <c r="ABG57" s="177"/>
      <c r="ABH57" s="177"/>
      <c r="ABI57" s="177"/>
      <c r="ABJ57" s="177"/>
    </row>
    <row r="58" spans="1:738" ht="36" x14ac:dyDescent="0.25">
      <c r="A58" s="189" t="s">
        <v>263</v>
      </c>
      <c r="B58" s="61" t="s">
        <v>429</v>
      </c>
      <c r="C58" s="25" t="s">
        <v>152</v>
      </c>
      <c r="D58" s="189" t="s">
        <v>0</v>
      </c>
      <c r="E58" s="190"/>
      <c r="I58" s="1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 x14ac:dyDescent="0.25">
      <c r="A59" s="189">
        <v>50</v>
      </c>
      <c r="B59" s="58" t="s">
        <v>431</v>
      </c>
      <c r="C59" s="115" t="s">
        <v>194</v>
      </c>
      <c r="D59" s="189" t="s">
        <v>193</v>
      </c>
      <c r="E59" s="190"/>
      <c r="I59" s="1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54" x14ac:dyDescent="0.25">
      <c r="A60" s="189" t="s">
        <v>264</v>
      </c>
      <c r="B60" s="61" t="s">
        <v>502</v>
      </c>
      <c r="C60" s="27" t="s">
        <v>432</v>
      </c>
      <c r="D60" s="189" t="s">
        <v>195</v>
      </c>
      <c r="E60" s="190"/>
      <c r="I60" s="1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4" x14ac:dyDescent="0.25">
      <c r="A61" s="189" t="s">
        <v>265</v>
      </c>
      <c r="B61" s="58" t="s">
        <v>503</v>
      </c>
      <c r="C61" s="27" t="s">
        <v>433</v>
      </c>
      <c r="D61" s="189" t="s">
        <v>195</v>
      </c>
      <c r="E61" s="190"/>
      <c r="I61" s="1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6" x14ac:dyDescent="0.25">
      <c r="A62" s="189" t="s">
        <v>266</v>
      </c>
      <c r="B62" s="137" t="s">
        <v>504</v>
      </c>
      <c r="C62" s="25" t="s">
        <v>434</v>
      </c>
      <c r="D62" s="200" t="s">
        <v>114</v>
      </c>
      <c r="E62" s="190"/>
      <c r="I62" s="1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28.25" x14ac:dyDescent="0.25">
      <c r="A63" s="189" t="s">
        <v>267</v>
      </c>
      <c r="B63" s="58" t="s">
        <v>196</v>
      </c>
      <c r="C63" s="27" t="s">
        <v>436</v>
      </c>
      <c r="D63" s="59" t="s">
        <v>197</v>
      </c>
      <c r="E63" s="190"/>
      <c r="I63" s="1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1.25" x14ac:dyDescent="0.25">
      <c r="A64" s="189" t="s">
        <v>268</v>
      </c>
      <c r="B64" s="58" t="s">
        <v>200</v>
      </c>
      <c r="C64" s="117" t="s">
        <v>435</v>
      </c>
      <c r="D64" s="59" t="s">
        <v>197</v>
      </c>
      <c r="E64" s="190"/>
      <c r="I64" s="1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1.25" x14ac:dyDescent="0.25">
      <c r="A65" s="189" t="s">
        <v>269</v>
      </c>
      <c r="B65" s="58" t="s">
        <v>201</v>
      </c>
      <c r="C65" s="116" t="s">
        <v>435</v>
      </c>
      <c r="D65" s="59" t="s">
        <v>197</v>
      </c>
      <c r="E65" s="190"/>
      <c r="I65" s="1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54" x14ac:dyDescent="0.25">
      <c r="A66" s="189" t="s">
        <v>270</v>
      </c>
      <c r="B66" s="61" t="s">
        <v>505</v>
      </c>
      <c r="C66" s="27" t="s">
        <v>437</v>
      </c>
      <c r="D66" s="59" t="s">
        <v>465</v>
      </c>
      <c r="E66" s="190"/>
      <c r="I66" s="1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6" x14ac:dyDescent="0.25">
      <c r="A67" s="189" t="s">
        <v>271</v>
      </c>
      <c r="B67" s="58" t="s">
        <v>198</v>
      </c>
      <c r="C67" s="117" t="s">
        <v>438</v>
      </c>
      <c r="D67" s="59" t="s">
        <v>465</v>
      </c>
      <c r="E67" s="190"/>
      <c r="I67" s="1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54" x14ac:dyDescent="0.25">
      <c r="A68" s="189" t="s">
        <v>272</v>
      </c>
      <c r="B68" s="58" t="s">
        <v>199</v>
      </c>
      <c r="C68" s="116" t="s">
        <v>438</v>
      </c>
      <c r="D68" s="59" t="s">
        <v>465</v>
      </c>
      <c r="E68" s="190"/>
      <c r="I68" s="1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2" customFormat="1" ht="45" x14ac:dyDescent="0.2">
      <c r="A69" s="189">
        <v>60</v>
      </c>
      <c r="B69" s="58" t="s">
        <v>439</v>
      </c>
      <c r="C69" s="115" t="s">
        <v>440</v>
      </c>
      <c r="D69" s="25" t="s">
        <v>173</v>
      </c>
      <c r="E69" s="190"/>
      <c r="I69" s="1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2" customFormat="1" ht="36" x14ac:dyDescent="0.2">
      <c r="A70" s="189">
        <v>61</v>
      </c>
      <c r="B70" s="61" t="s">
        <v>506</v>
      </c>
      <c r="C70" s="115" t="s">
        <v>441</v>
      </c>
      <c r="D70" s="46" t="s">
        <v>172</v>
      </c>
      <c r="E70" s="190"/>
      <c r="I70" s="1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5" customFormat="1" ht="60.75" thickBot="1" x14ac:dyDescent="0.25">
      <c r="A71" s="189" t="s">
        <v>273</v>
      </c>
      <c r="B71" s="58" t="s">
        <v>442</v>
      </c>
      <c r="C71" s="201" t="s">
        <v>443</v>
      </c>
      <c r="D71" s="189"/>
      <c r="E71" s="190"/>
      <c r="F71" s="12"/>
      <c r="G71" s="12"/>
      <c r="H71" s="12"/>
      <c r="I71" s="1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</row>
    <row r="72" spans="1:738" s="12" customFormat="1" ht="60" x14ac:dyDescent="0.2">
      <c r="A72" s="189" t="s">
        <v>274</v>
      </c>
      <c r="B72" s="58" t="s">
        <v>507</v>
      </c>
      <c r="C72" s="115" t="s">
        <v>444</v>
      </c>
      <c r="D72" s="46"/>
      <c r="E72" s="190"/>
      <c r="I72" s="1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2" customFormat="1" ht="105" x14ac:dyDescent="0.2">
      <c r="A73" s="189" t="s">
        <v>275</v>
      </c>
      <c r="B73" s="58" t="s">
        <v>508</v>
      </c>
      <c r="C73" s="202" t="s">
        <v>445</v>
      </c>
      <c r="D73" s="189" t="s">
        <v>174</v>
      </c>
      <c r="E73" s="190"/>
      <c r="I73" s="1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2" customFormat="1" ht="36" x14ac:dyDescent="0.2">
      <c r="A74" s="189" t="s">
        <v>276</v>
      </c>
      <c r="B74" s="58" t="s">
        <v>509</v>
      </c>
      <c r="C74" s="58" t="s">
        <v>493</v>
      </c>
      <c r="D74" s="189" t="s">
        <v>2</v>
      </c>
      <c r="E74" s="190"/>
      <c r="I74" s="1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2" customFormat="1" ht="60" x14ac:dyDescent="0.2">
      <c r="A75" s="189" t="s">
        <v>277</v>
      </c>
      <c r="B75" s="61" t="s">
        <v>510</v>
      </c>
      <c r="C75" s="201" t="s">
        <v>446</v>
      </c>
      <c r="D75" s="199" t="s">
        <v>2</v>
      </c>
      <c r="E75" s="190"/>
      <c r="I75" s="1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2" customFormat="1" ht="36" x14ac:dyDescent="0.2">
      <c r="A76" s="189" t="s">
        <v>278</v>
      </c>
      <c r="B76" s="61" t="s">
        <v>170</v>
      </c>
      <c r="C76" s="201" t="s">
        <v>447</v>
      </c>
      <c r="D76" s="199" t="s">
        <v>2</v>
      </c>
      <c r="E76" s="190"/>
      <c r="I76" s="1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2" customFormat="1" ht="54" x14ac:dyDescent="0.2">
      <c r="A77" s="189" t="s">
        <v>279</v>
      </c>
      <c r="B77" s="61" t="s">
        <v>520</v>
      </c>
      <c r="C77" s="201"/>
      <c r="D77" s="59" t="s">
        <v>519</v>
      </c>
      <c r="E77" s="190"/>
      <c r="I77" s="1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185" customFormat="1" ht="23.25" x14ac:dyDescent="0.2">
      <c r="A78" s="196" t="s">
        <v>203</v>
      </c>
      <c r="B78" s="137"/>
      <c r="C78" s="197"/>
      <c r="D78" s="59"/>
      <c r="E78" s="190"/>
      <c r="F78" s="177"/>
      <c r="G78" s="177"/>
      <c r="H78" s="177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  <c r="BD78" s="178"/>
      <c r="BE78" s="178"/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8"/>
      <c r="BQ78" s="178"/>
      <c r="BR78" s="178"/>
      <c r="BS78" s="178"/>
      <c r="BT78" s="178"/>
      <c r="BU78" s="177"/>
      <c r="BV78" s="177"/>
      <c r="BW78" s="177"/>
      <c r="BX78" s="177"/>
      <c r="BY78" s="177"/>
      <c r="BZ78" s="177"/>
      <c r="CA78" s="177"/>
      <c r="CB78" s="177"/>
      <c r="CC78" s="177"/>
      <c r="CD78" s="177"/>
      <c r="CE78" s="177"/>
      <c r="CF78" s="177"/>
      <c r="CG78" s="177"/>
      <c r="CH78" s="177"/>
      <c r="CI78" s="177"/>
      <c r="CJ78" s="177"/>
      <c r="CK78" s="177"/>
      <c r="CL78" s="177"/>
      <c r="CM78" s="177"/>
      <c r="CN78" s="177"/>
      <c r="CO78" s="177"/>
      <c r="CP78" s="177"/>
      <c r="CQ78" s="177"/>
      <c r="CR78" s="177"/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177"/>
      <c r="DF78" s="177"/>
      <c r="DG78" s="177"/>
      <c r="DH78" s="177"/>
      <c r="DI78" s="177"/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77"/>
      <c r="DW78" s="177"/>
      <c r="DX78" s="177"/>
      <c r="DY78" s="177"/>
      <c r="DZ78" s="177"/>
      <c r="EA78" s="177"/>
      <c r="EB78" s="177"/>
      <c r="EC78" s="177"/>
      <c r="ED78" s="177"/>
      <c r="EE78" s="177"/>
      <c r="EF78" s="177"/>
      <c r="EG78" s="177"/>
      <c r="EH78" s="177"/>
      <c r="EI78" s="177"/>
      <c r="EJ78" s="177"/>
      <c r="EK78" s="177"/>
      <c r="EL78" s="177"/>
      <c r="EM78" s="177"/>
      <c r="EN78" s="177"/>
      <c r="EO78" s="177"/>
      <c r="EP78" s="177"/>
      <c r="EQ78" s="177"/>
      <c r="ER78" s="177"/>
      <c r="ES78" s="177"/>
      <c r="ET78" s="177"/>
      <c r="EU78" s="177"/>
      <c r="EV78" s="177"/>
      <c r="EW78" s="177"/>
      <c r="EX78" s="177"/>
      <c r="EY78" s="177"/>
      <c r="EZ78" s="177"/>
      <c r="FA78" s="177"/>
      <c r="FB78" s="177"/>
      <c r="FC78" s="177"/>
      <c r="FD78" s="177"/>
      <c r="FE78" s="177"/>
      <c r="FF78" s="177"/>
      <c r="FG78" s="177"/>
      <c r="FH78" s="177"/>
      <c r="FI78" s="177"/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77"/>
      <c r="FW78" s="177"/>
      <c r="FX78" s="177"/>
      <c r="FY78" s="177"/>
      <c r="FZ78" s="177"/>
      <c r="GA78" s="177"/>
      <c r="GB78" s="177"/>
      <c r="GC78" s="177"/>
      <c r="GD78" s="177"/>
      <c r="GE78" s="177"/>
      <c r="GF78" s="177"/>
      <c r="GG78" s="177"/>
      <c r="GH78" s="177"/>
      <c r="GI78" s="177"/>
      <c r="GJ78" s="177"/>
      <c r="GK78" s="177"/>
      <c r="GL78" s="177"/>
      <c r="GM78" s="177"/>
      <c r="GN78" s="177"/>
      <c r="GO78" s="177"/>
      <c r="GP78" s="177"/>
      <c r="GQ78" s="177"/>
      <c r="GR78" s="177"/>
      <c r="GS78" s="177"/>
      <c r="GT78" s="177"/>
      <c r="GU78" s="177"/>
      <c r="GV78" s="177"/>
      <c r="GW78" s="177"/>
      <c r="GX78" s="177"/>
      <c r="GY78" s="177"/>
      <c r="GZ78" s="177"/>
      <c r="HA78" s="177"/>
      <c r="HB78" s="177"/>
      <c r="HC78" s="177"/>
      <c r="HD78" s="177"/>
      <c r="HE78" s="177"/>
      <c r="HF78" s="177"/>
      <c r="HG78" s="177"/>
      <c r="HH78" s="177"/>
      <c r="HI78" s="177"/>
      <c r="HJ78" s="177"/>
      <c r="HK78" s="177"/>
      <c r="HL78" s="177"/>
      <c r="HM78" s="177"/>
      <c r="HN78" s="177"/>
      <c r="HO78" s="177"/>
      <c r="HP78" s="177"/>
      <c r="HQ78" s="177"/>
      <c r="HR78" s="177"/>
      <c r="HS78" s="177"/>
      <c r="HT78" s="177"/>
      <c r="HU78" s="177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  <c r="IN78" s="177"/>
      <c r="IO78" s="177"/>
      <c r="IP78" s="177"/>
      <c r="IQ78" s="177"/>
      <c r="IR78" s="177"/>
      <c r="IS78" s="177"/>
      <c r="IT78" s="177"/>
      <c r="IU78" s="177"/>
      <c r="IV78" s="177"/>
      <c r="IW78" s="177"/>
      <c r="IX78" s="177"/>
      <c r="IY78" s="177"/>
      <c r="IZ78" s="177"/>
      <c r="JA78" s="177"/>
      <c r="JB78" s="177"/>
      <c r="JC78" s="177"/>
      <c r="JD78" s="177"/>
      <c r="JE78" s="177"/>
      <c r="JF78" s="177"/>
      <c r="JG78" s="177"/>
      <c r="JH78" s="177"/>
      <c r="JI78" s="177"/>
      <c r="JJ78" s="177"/>
      <c r="JK78" s="177"/>
      <c r="JL78" s="177"/>
      <c r="JM78" s="177"/>
      <c r="JN78" s="177"/>
      <c r="JO78" s="177"/>
      <c r="JP78" s="177"/>
      <c r="JQ78" s="177"/>
      <c r="JR78" s="177"/>
      <c r="JS78" s="177"/>
      <c r="JT78" s="177"/>
      <c r="JU78" s="177"/>
      <c r="JV78" s="177"/>
      <c r="JW78" s="177"/>
      <c r="JX78" s="177"/>
      <c r="JY78" s="177"/>
      <c r="JZ78" s="177"/>
      <c r="KA78" s="177"/>
      <c r="KB78" s="177"/>
      <c r="KC78" s="177"/>
      <c r="KD78" s="177"/>
      <c r="KE78" s="177"/>
      <c r="KF78" s="177"/>
      <c r="KG78" s="177"/>
      <c r="KH78" s="177"/>
      <c r="KI78" s="177"/>
      <c r="KJ78" s="177"/>
      <c r="KK78" s="177"/>
      <c r="KL78" s="177"/>
      <c r="KM78" s="177"/>
      <c r="KN78" s="177"/>
      <c r="KO78" s="177"/>
      <c r="KP78" s="177"/>
      <c r="KQ78" s="177"/>
      <c r="KR78" s="177"/>
      <c r="KS78" s="177"/>
      <c r="KT78" s="177"/>
      <c r="KU78" s="177"/>
      <c r="KV78" s="177"/>
      <c r="KW78" s="177"/>
      <c r="KX78" s="177"/>
      <c r="KY78" s="177"/>
      <c r="KZ78" s="177"/>
      <c r="LA78" s="177"/>
      <c r="LB78" s="177"/>
      <c r="LC78" s="177"/>
      <c r="LD78" s="177"/>
      <c r="LE78" s="177"/>
      <c r="LF78" s="177"/>
      <c r="LG78" s="177"/>
      <c r="LH78" s="177"/>
      <c r="LI78" s="177"/>
      <c r="LJ78" s="177"/>
      <c r="LK78" s="177"/>
      <c r="LL78" s="177"/>
      <c r="LM78" s="177"/>
      <c r="LN78" s="177"/>
      <c r="LO78" s="177"/>
      <c r="LP78" s="177"/>
      <c r="LQ78" s="177"/>
      <c r="LR78" s="177"/>
      <c r="LS78" s="177"/>
      <c r="LT78" s="177"/>
      <c r="LU78" s="177"/>
      <c r="LV78" s="177"/>
      <c r="LW78" s="177"/>
      <c r="LX78" s="177"/>
      <c r="LY78" s="177"/>
      <c r="LZ78" s="177"/>
      <c r="MA78" s="177"/>
      <c r="MB78" s="177"/>
      <c r="MC78" s="177"/>
      <c r="MD78" s="177"/>
      <c r="ME78" s="177"/>
      <c r="MF78" s="177"/>
      <c r="MG78" s="177"/>
      <c r="MH78" s="177"/>
      <c r="MI78" s="177"/>
      <c r="MJ78" s="177"/>
      <c r="MK78" s="177"/>
      <c r="ML78" s="177"/>
      <c r="MM78" s="177"/>
      <c r="MN78" s="177"/>
      <c r="MO78" s="177"/>
      <c r="MP78" s="177"/>
      <c r="MQ78" s="177"/>
      <c r="MR78" s="177"/>
      <c r="MS78" s="177"/>
      <c r="MT78" s="177"/>
      <c r="MU78" s="177"/>
      <c r="MV78" s="177"/>
      <c r="MW78" s="177"/>
      <c r="MX78" s="177"/>
      <c r="MY78" s="177"/>
      <c r="MZ78" s="177"/>
      <c r="NA78" s="177"/>
      <c r="NB78" s="177"/>
      <c r="NC78" s="177"/>
      <c r="ND78" s="177"/>
      <c r="NE78" s="177"/>
      <c r="NF78" s="177"/>
      <c r="NG78" s="177"/>
      <c r="NH78" s="177"/>
      <c r="NI78" s="177"/>
      <c r="NJ78" s="177"/>
      <c r="NK78" s="177"/>
      <c r="NL78" s="177"/>
      <c r="NM78" s="177"/>
      <c r="NN78" s="177"/>
      <c r="NO78" s="177"/>
      <c r="NP78" s="177"/>
      <c r="NQ78" s="177"/>
      <c r="NR78" s="177"/>
      <c r="NS78" s="177"/>
      <c r="NT78" s="177"/>
      <c r="NU78" s="177"/>
      <c r="NV78" s="177"/>
      <c r="NW78" s="177"/>
      <c r="NX78" s="177"/>
      <c r="NY78" s="177"/>
      <c r="NZ78" s="177"/>
      <c r="OA78" s="177"/>
      <c r="OB78" s="177"/>
      <c r="OC78" s="177"/>
      <c r="OD78" s="177"/>
      <c r="OE78" s="177"/>
      <c r="OF78" s="177"/>
      <c r="OG78" s="177"/>
      <c r="OH78" s="177"/>
      <c r="OI78" s="177"/>
      <c r="OJ78" s="177"/>
      <c r="OK78" s="177"/>
      <c r="OL78" s="177"/>
      <c r="OM78" s="177"/>
      <c r="ON78" s="177"/>
      <c r="OO78" s="177"/>
      <c r="OP78" s="177"/>
      <c r="OQ78" s="177"/>
      <c r="OR78" s="177"/>
      <c r="OS78" s="177"/>
      <c r="OT78" s="177"/>
      <c r="OU78" s="177"/>
      <c r="OV78" s="177"/>
      <c r="OW78" s="177"/>
      <c r="OX78" s="177"/>
      <c r="OY78" s="177"/>
      <c r="OZ78" s="177"/>
      <c r="PA78" s="177"/>
      <c r="PB78" s="177"/>
      <c r="PC78" s="177"/>
      <c r="PD78" s="177"/>
      <c r="PE78" s="177"/>
      <c r="PF78" s="177"/>
      <c r="PG78" s="177"/>
      <c r="PH78" s="177"/>
      <c r="PI78" s="177"/>
      <c r="PJ78" s="177"/>
      <c r="PK78" s="177"/>
      <c r="PL78" s="177"/>
      <c r="PM78" s="177"/>
      <c r="PN78" s="177"/>
      <c r="PO78" s="177"/>
      <c r="PP78" s="177"/>
      <c r="PQ78" s="177"/>
      <c r="PR78" s="177"/>
      <c r="PS78" s="177"/>
      <c r="PT78" s="177"/>
      <c r="PU78" s="177"/>
      <c r="PV78" s="177"/>
      <c r="PW78" s="177"/>
      <c r="PX78" s="177"/>
      <c r="PY78" s="177"/>
      <c r="PZ78" s="177"/>
      <c r="QA78" s="177"/>
      <c r="QB78" s="177"/>
      <c r="QC78" s="177"/>
      <c r="QD78" s="177"/>
      <c r="QE78" s="177"/>
      <c r="QF78" s="177"/>
      <c r="QG78" s="177"/>
      <c r="QH78" s="177"/>
      <c r="QI78" s="177"/>
      <c r="QJ78" s="177"/>
      <c r="QK78" s="177"/>
      <c r="QL78" s="177"/>
      <c r="QM78" s="177"/>
      <c r="QN78" s="177"/>
      <c r="QO78" s="177"/>
      <c r="QP78" s="177"/>
      <c r="QQ78" s="177"/>
      <c r="QR78" s="177"/>
      <c r="QS78" s="177"/>
      <c r="QT78" s="177"/>
      <c r="QU78" s="177"/>
      <c r="QV78" s="177"/>
      <c r="QW78" s="177"/>
      <c r="QX78" s="177"/>
      <c r="QY78" s="177"/>
      <c r="QZ78" s="177"/>
      <c r="RA78" s="177"/>
      <c r="RB78" s="177"/>
      <c r="RC78" s="177"/>
      <c r="RD78" s="177"/>
      <c r="RE78" s="177"/>
      <c r="RF78" s="177"/>
      <c r="RG78" s="177"/>
      <c r="RH78" s="177"/>
      <c r="RI78" s="177"/>
      <c r="RJ78" s="177"/>
      <c r="RK78" s="177"/>
      <c r="RL78" s="177"/>
      <c r="RM78" s="177"/>
      <c r="RN78" s="177"/>
      <c r="RO78" s="177"/>
      <c r="RP78" s="177"/>
      <c r="RQ78" s="177"/>
      <c r="RR78" s="177"/>
      <c r="RS78" s="177"/>
      <c r="RT78" s="177"/>
      <c r="RU78" s="177"/>
      <c r="RV78" s="177"/>
      <c r="RW78" s="177"/>
      <c r="RX78" s="177"/>
      <c r="RY78" s="177"/>
      <c r="RZ78" s="177"/>
      <c r="SA78" s="177"/>
      <c r="SB78" s="177"/>
      <c r="SC78" s="177"/>
      <c r="SD78" s="177"/>
      <c r="SE78" s="177"/>
      <c r="SF78" s="177"/>
      <c r="SG78" s="177"/>
      <c r="SH78" s="177"/>
      <c r="SI78" s="177"/>
      <c r="SJ78" s="177"/>
      <c r="SK78" s="177"/>
      <c r="SL78" s="177"/>
      <c r="SM78" s="177"/>
      <c r="SN78" s="177"/>
      <c r="SO78" s="177"/>
      <c r="SP78" s="177"/>
      <c r="SQ78" s="177"/>
      <c r="SR78" s="177"/>
      <c r="SS78" s="177"/>
      <c r="ST78" s="177"/>
      <c r="SU78" s="177"/>
      <c r="SV78" s="177"/>
      <c r="SW78" s="177"/>
      <c r="SX78" s="177"/>
      <c r="SY78" s="177"/>
      <c r="SZ78" s="177"/>
      <c r="TA78" s="177"/>
      <c r="TB78" s="177"/>
      <c r="TC78" s="177"/>
      <c r="TD78" s="177"/>
      <c r="TE78" s="177"/>
      <c r="TF78" s="177"/>
      <c r="TG78" s="177"/>
      <c r="TH78" s="177"/>
      <c r="TI78" s="177"/>
      <c r="TJ78" s="177"/>
      <c r="TK78" s="177"/>
      <c r="TL78" s="177"/>
      <c r="TM78" s="177"/>
      <c r="TN78" s="177"/>
      <c r="TO78" s="177"/>
      <c r="TP78" s="177"/>
      <c r="TQ78" s="177"/>
      <c r="TR78" s="177"/>
      <c r="TS78" s="177"/>
      <c r="TT78" s="177"/>
      <c r="TU78" s="177"/>
      <c r="TV78" s="177"/>
      <c r="TW78" s="177"/>
      <c r="TX78" s="177"/>
      <c r="TY78" s="177"/>
      <c r="TZ78" s="177"/>
      <c r="UA78" s="177"/>
      <c r="UB78" s="177"/>
      <c r="UC78" s="177"/>
      <c r="UD78" s="177"/>
      <c r="UE78" s="177"/>
      <c r="UF78" s="177"/>
      <c r="UG78" s="177"/>
      <c r="UH78" s="177"/>
      <c r="UI78" s="177"/>
      <c r="UJ78" s="177"/>
      <c r="UK78" s="177"/>
      <c r="UL78" s="177"/>
      <c r="UM78" s="177"/>
      <c r="UN78" s="177"/>
      <c r="UO78" s="177"/>
      <c r="UP78" s="177"/>
      <c r="UQ78" s="177"/>
      <c r="UR78" s="177"/>
      <c r="US78" s="177"/>
      <c r="UT78" s="177"/>
      <c r="UU78" s="177"/>
      <c r="UV78" s="177"/>
      <c r="UW78" s="177"/>
      <c r="UX78" s="177"/>
      <c r="UY78" s="177"/>
      <c r="UZ78" s="177"/>
      <c r="VA78" s="177"/>
      <c r="VB78" s="177"/>
      <c r="VC78" s="177"/>
      <c r="VD78" s="177"/>
      <c r="VE78" s="177"/>
      <c r="VF78" s="177"/>
      <c r="VG78" s="177"/>
      <c r="VH78" s="177"/>
      <c r="VI78" s="177"/>
      <c r="VJ78" s="177"/>
      <c r="VK78" s="177"/>
      <c r="VL78" s="177"/>
      <c r="VM78" s="177"/>
      <c r="VN78" s="177"/>
      <c r="VO78" s="177"/>
      <c r="VP78" s="177"/>
      <c r="VQ78" s="177"/>
      <c r="VR78" s="177"/>
      <c r="VS78" s="177"/>
      <c r="VT78" s="177"/>
      <c r="VU78" s="177"/>
      <c r="VV78" s="177"/>
      <c r="VW78" s="177"/>
      <c r="VX78" s="177"/>
      <c r="VY78" s="177"/>
      <c r="VZ78" s="177"/>
      <c r="WA78" s="177"/>
      <c r="WB78" s="177"/>
      <c r="WC78" s="177"/>
      <c r="WD78" s="177"/>
      <c r="WE78" s="177"/>
      <c r="WF78" s="177"/>
      <c r="WG78" s="177"/>
      <c r="WH78" s="177"/>
      <c r="WI78" s="177"/>
      <c r="WJ78" s="177"/>
      <c r="WK78" s="177"/>
      <c r="WL78" s="177"/>
      <c r="WM78" s="177"/>
      <c r="WN78" s="177"/>
      <c r="WO78" s="177"/>
      <c r="WP78" s="177"/>
      <c r="WQ78" s="177"/>
      <c r="WR78" s="177"/>
      <c r="WS78" s="177"/>
      <c r="WT78" s="177"/>
      <c r="WU78" s="177"/>
      <c r="WV78" s="177"/>
      <c r="WW78" s="177"/>
      <c r="WX78" s="177"/>
      <c r="WY78" s="177"/>
      <c r="WZ78" s="177"/>
      <c r="XA78" s="177"/>
      <c r="XB78" s="177"/>
      <c r="XC78" s="177"/>
      <c r="XD78" s="177"/>
      <c r="XE78" s="177"/>
      <c r="XF78" s="177"/>
      <c r="XG78" s="177"/>
      <c r="XH78" s="177"/>
      <c r="XI78" s="177"/>
      <c r="XJ78" s="177"/>
      <c r="XK78" s="177"/>
      <c r="XL78" s="177"/>
      <c r="XM78" s="177"/>
      <c r="XN78" s="177"/>
      <c r="XO78" s="177"/>
      <c r="XP78" s="177"/>
      <c r="XQ78" s="177"/>
      <c r="XR78" s="177"/>
      <c r="XS78" s="177"/>
      <c r="XT78" s="177"/>
      <c r="XU78" s="177"/>
      <c r="XV78" s="177"/>
      <c r="XW78" s="177"/>
      <c r="XX78" s="177"/>
      <c r="XY78" s="177"/>
      <c r="XZ78" s="177"/>
      <c r="YA78" s="177"/>
      <c r="YB78" s="177"/>
      <c r="YC78" s="177"/>
      <c r="YD78" s="177"/>
      <c r="YE78" s="177"/>
      <c r="YF78" s="177"/>
      <c r="YG78" s="177"/>
      <c r="YH78" s="177"/>
      <c r="YI78" s="177"/>
      <c r="YJ78" s="177"/>
      <c r="YK78" s="177"/>
      <c r="YL78" s="177"/>
      <c r="YM78" s="177"/>
      <c r="YN78" s="177"/>
      <c r="YO78" s="177"/>
      <c r="YP78" s="177"/>
      <c r="YQ78" s="177"/>
      <c r="YR78" s="177"/>
      <c r="YS78" s="177"/>
      <c r="YT78" s="177"/>
      <c r="YU78" s="177"/>
      <c r="YV78" s="177"/>
      <c r="YW78" s="177"/>
      <c r="YX78" s="177"/>
      <c r="YY78" s="177"/>
      <c r="YZ78" s="177"/>
      <c r="ZA78" s="177"/>
      <c r="ZB78" s="177"/>
      <c r="ZC78" s="177"/>
      <c r="ZD78" s="177"/>
      <c r="ZE78" s="177"/>
      <c r="ZF78" s="177"/>
      <c r="ZG78" s="177"/>
      <c r="ZH78" s="177"/>
      <c r="ZI78" s="177"/>
      <c r="ZJ78" s="177"/>
      <c r="ZK78" s="177"/>
      <c r="ZL78" s="177"/>
      <c r="ZM78" s="177"/>
      <c r="ZN78" s="177"/>
      <c r="ZO78" s="177"/>
      <c r="ZP78" s="177"/>
      <c r="ZQ78" s="177"/>
      <c r="ZR78" s="177"/>
      <c r="ZS78" s="177"/>
      <c r="ZT78" s="177"/>
      <c r="ZU78" s="177"/>
      <c r="ZV78" s="177"/>
      <c r="ZW78" s="177"/>
      <c r="ZX78" s="177"/>
      <c r="ZY78" s="177"/>
      <c r="ZZ78" s="177"/>
      <c r="AAA78" s="177"/>
      <c r="AAB78" s="177"/>
      <c r="AAC78" s="177"/>
      <c r="AAD78" s="177"/>
      <c r="AAE78" s="177"/>
      <c r="AAF78" s="177"/>
      <c r="AAG78" s="177"/>
      <c r="AAH78" s="177"/>
      <c r="AAI78" s="177"/>
      <c r="AAJ78" s="177"/>
      <c r="AAK78" s="177"/>
      <c r="AAL78" s="177"/>
      <c r="AAM78" s="177"/>
      <c r="AAN78" s="177"/>
      <c r="AAO78" s="177"/>
      <c r="AAP78" s="177"/>
      <c r="AAQ78" s="177"/>
      <c r="AAR78" s="177"/>
      <c r="AAS78" s="177"/>
      <c r="AAT78" s="177"/>
      <c r="AAU78" s="177"/>
      <c r="AAV78" s="177"/>
      <c r="AAW78" s="177"/>
      <c r="AAX78" s="177"/>
      <c r="AAY78" s="177"/>
      <c r="AAZ78" s="177"/>
      <c r="ABA78" s="177"/>
      <c r="ABB78" s="177"/>
      <c r="ABC78" s="177"/>
      <c r="ABD78" s="177"/>
      <c r="ABE78" s="177"/>
      <c r="ABF78" s="177"/>
      <c r="ABG78" s="177"/>
      <c r="ABH78" s="177"/>
      <c r="ABI78" s="177"/>
      <c r="ABJ78" s="177"/>
    </row>
    <row r="79" spans="1:738" ht="54" x14ac:dyDescent="0.25">
      <c r="A79" s="189" t="s">
        <v>280</v>
      </c>
      <c r="B79" s="58" t="s">
        <v>204</v>
      </c>
      <c r="C79" s="119" t="s">
        <v>227</v>
      </c>
      <c r="D79" s="203" t="s">
        <v>114</v>
      </c>
      <c r="E79" s="191" t="s">
        <v>561</v>
      </c>
      <c r="I79" s="1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4" x14ac:dyDescent="0.25">
      <c r="A80" s="189" t="s">
        <v>281</v>
      </c>
      <c r="B80" s="58" t="s">
        <v>229</v>
      </c>
      <c r="C80" s="27" t="s">
        <v>202</v>
      </c>
      <c r="D80" s="203" t="s">
        <v>114</v>
      </c>
      <c r="E80" s="190">
        <v>6195117.7692991011</v>
      </c>
      <c r="I80" s="18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4" x14ac:dyDescent="0.25">
      <c r="A81" s="189" t="s">
        <v>282</v>
      </c>
      <c r="B81" s="61" t="s">
        <v>228</v>
      </c>
      <c r="C81" s="27" t="s">
        <v>448</v>
      </c>
      <c r="D81" s="189" t="s">
        <v>2</v>
      </c>
      <c r="E81" s="190" t="s">
        <v>559</v>
      </c>
      <c r="I81" s="18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6" x14ac:dyDescent="0.25">
      <c r="A82" s="189" t="s">
        <v>283</v>
      </c>
      <c r="B82" s="61" t="s">
        <v>153</v>
      </c>
      <c r="C82" s="27" t="s">
        <v>227</v>
      </c>
      <c r="D82" s="203" t="s">
        <v>114</v>
      </c>
      <c r="E82" s="190">
        <v>-206296339.2137264</v>
      </c>
      <c r="I82" s="18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4" x14ac:dyDescent="0.25">
      <c r="A83" s="189" t="s">
        <v>284</v>
      </c>
      <c r="B83" s="61" t="s">
        <v>25</v>
      </c>
      <c r="C83" s="204"/>
      <c r="D83" s="189" t="s">
        <v>108</v>
      </c>
      <c r="E83" s="205">
        <v>1</v>
      </c>
      <c r="I83" s="1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4" x14ac:dyDescent="0.25">
      <c r="A84" s="189" t="s">
        <v>285</v>
      </c>
      <c r="B84" s="58" t="s">
        <v>205</v>
      </c>
      <c r="C84" s="206" t="s">
        <v>227</v>
      </c>
      <c r="D84" s="203" t="s">
        <v>114</v>
      </c>
      <c r="E84" s="190">
        <v>308363318.355398</v>
      </c>
      <c r="I84" s="1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119.25" customHeight="1" x14ac:dyDescent="0.25">
      <c r="A85" s="189" t="s">
        <v>286</v>
      </c>
      <c r="B85" s="61" t="s">
        <v>206</v>
      </c>
      <c r="C85" s="27" t="s">
        <v>449</v>
      </c>
      <c r="D85" s="189" t="s">
        <v>2</v>
      </c>
      <c r="E85" s="191" t="s">
        <v>560</v>
      </c>
      <c r="I85" s="1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6" x14ac:dyDescent="0.25">
      <c r="A86" s="189" t="s">
        <v>287</v>
      </c>
      <c r="B86" s="61" t="s">
        <v>154</v>
      </c>
      <c r="C86" s="27" t="s">
        <v>227</v>
      </c>
      <c r="D86" s="203" t="s">
        <v>114</v>
      </c>
      <c r="E86" s="190">
        <v>129040468.37432362</v>
      </c>
      <c r="I86" s="1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6" x14ac:dyDescent="0.25">
      <c r="A87" s="189" t="s">
        <v>288</v>
      </c>
      <c r="B87" s="61" t="s">
        <v>10</v>
      </c>
      <c r="C87" s="27" t="s">
        <v>227</v>
      </c>
      <c r="D87" s="189" t="s">
        <v>2</v>
      </c>
      <c r="E87" s="190">
        <v>9.2319312040834101E-2</v>
      </c>
      <c r="I87" s="1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4" customFormat="1" ht="36" x14ac:dyDescent="0.2">
      <c r="A88" s="189" t="s">
        <v>289</v>
      </c>
      <c r="B88" s="61" t="s">
        <v>11</v>
      </c>
      <c r="C88" s="27" t="s">
        <v>227</v>
      </c>
      <c r="D88" s="189" t="s">
        <v>12</v>
      </c>
      <c r="E88" s="190">
        <v>1.6333552328136531</v>
      </c>
      <c r="F88" s="12"/>
      <c r="G88" s="12"/>
      <c r="H88" s="12"/>
      <c r="I88" s="1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2"/>
      <c r="OF88" s="12"/>
      <c r="OG88" s="12"/>
      <c r="OH88" s="12"/>
      <c r="OI88" s="12"/>
      <c r="OJ88" s="12"/>
      <c r="OK88" s="12"/>
      <c r="OL88" s="12"/>
      <c r="OM88" s="12"/>
      <c r="ON88" s="12"/>
      <c r="OO88" s="12"/>
      <c r="OP88" s="12"/>
      <c r="OQ88" s="12"/>
      <c r="OR88" s="12"/>
      <c r="OS88" s="12"/>
      <c r="OT88" s="12"/>
      <c r="OU88" s="12"/>
      <c r="OV88" s="12"/>
      <c r="OW88" s="12"/>
      <c r="OX88" s="12"/>
      <c r="OY88" s="12"/>
      <c r="OZ88" s="12"/>
      <c r="PA88" s="12"/>
      <c r="PB88" s="12"/>
      <c r="PC88" s="12"/>
      <c r="PD88" s="12"/>
      <c r="PE88" s="12"/>
      <c r="PF88" s="12"/>
      <c r="PG88" s="12"/>
      <c r="PH88" s="12"/>
      <c r="PI88" s="12"/>
      <c r="PJ88" s="12"/>
      <c r="PK88" s="12"/>
      <c r="PL88" s="12"/>
      <c r="PM88" s="12"/>
      <c r="PN88" s="12"/>
      <c r="PO88" s="12"/>
      <c r="PP88" s="12"/>
      <c r="PQ88" s="12"/>
      <c r="PR88" s="12"/>
      <c r="PS88" s="12"/>
      <c r="PT88" s="12"/>
      <c r="PU88" s="12"/>
      <c r="PV88" s="12"/>
      <c r="PW88" s="12"/>
      <c r="PX88" s="12"/>
      <c r="PY88" s="12"/>
      <c r="PZ88" s="12"/>
      <c r="QA88" s="12"/>
      <c r="QB88" s="12"/>
      <c r="QC88" s="12"/>
      <c r="QD88" s="12"/>
      <c r="QE88" s="12"/>
      <c r="QF88" s="12"/>
      <c r="QG88" s="12"/>
      <c r="QH88" s="12"/>
      <c r="QI88" s="12"/>
      <c r="QJ88" s="12"/>
      <c r="QK88" s="12"/>
      <c r="QL88" s="12"/>
      <c r="QM88" s="12"/>
      <c r="QN88" s="12"/>
      <c r="QO88" s="12"/>
      <c r="QP88" s="12"/>
      <c r="QQ88" s="12"/>
      <c r="QR88" s="12"/>
      <c r="QS88" s="12"/>
      <c r="QT88" s="12"/>
      <c r="QU88" s="12"/>
      <c r="QV88" s="12"/>
      <c r="QW88" s="12"/>
      <c r="QX88" s="12"/>
      <c r="QY88" s="12"/>
      <c r="QZ88" s="12"/>
      <c r="RA88" s="12"/>
      <c r="RB88" s="12"/>
      <c r="RC88" s="12"/>
      <c r="RD88" s="12"/>
      <c r="RE88" s="12"/>
      <c r="RF88" s="12"/>
      <c r="RG88" s="12"/>
      <c r="RH88" s="12"/>
      <c r="RI88" s="12"/>
      <c r="RJ88" s="12"/>
      <c r="RK88" s="12"/>
      <c r="RL88" s="12"/>
      <c r="RM88" s="12"/>
      <c r="RN88" s="12"/>
      <c r="RO88" s="12"/>
      <c r="RP88" s="12"/>
      <c r="RQ88" s="12"/>
      <c r="RR88" s="12"/>
      <c r="RS88" s="12"/>
      <c r="RT88" s="12"/>
      <c r="RU88" s="12"/>
      <c r="RV88" s="12"/>
      <c r="RW88" s="12"/>
      <c r="RX88" s="12"/>
      <c r="RY88" s="12"/>
      <c r="RZ88" s="12"/>
      <c r="SA88" s="12"/>
      <c r="SB88" s="12"/>
      <c r="SC88" s="12"/>
      <c r="SD88" s="12"/>
      <c r="SE88" s="12"/>
      <c r="SF88" s="12"/>
      <c r="SG88" s="12"/>
      <c r="SH88" s="12"/>
      <c r="SI88" s="12"/>
      <c r="SJ88" s="12"/>
      <c r="SK88" s="12"/>
      <c r="SL88" s="12"/>
      <c r="SM88" s="12"/>
      <c r="SN88" s="12"/>
      <c r="SO88" s="12"/>
      <c r="SP88" s="12"/>
      <c r="SQ88" s="12"/>
      <c r="SR88" s="12"/>
      <c r="SS88" s="12"/>
      <c r="ST88" s="12"/>
      <c r="SU88" s="12"/>
      <c r="SV88" s="12"/>
      <c r="SW88" s="12"/>
      <c r="SX88" s="12"/>
      <c r="SY88" s="12"/>
      <c r="SZ88" s="12"/>
      <c r="TA88" s="12"/>
      <c r="TB88" s="12"/>
      <c r="TC88" s="12"/>
      <c r="TD88" s="12"/>
      <c r="TE88" s="12"/>
      <c r="TF88" s="12"/>
      <c r="TG88" s="12"/>
      <c r="TH88" s="12"/>
      <c r="TI88" s="12"/>
      <c r="TJ88" s="12"/>
      <c r="TK88" s="12"/>
      <c r="TL88" s="12"/>
      <c r="TM88" s="12"/>
      <c r="TN88" s="12"/>
      <c r="TO88" s="12"/>
      <c r="TP88" s="12"/>
      <c r="TQ88" s="12"/>
      <c r="TR88" s="12"/>
      <c r="TS88" s="12"/>
      <c r="TT88" s="12"/>
      <c r="TU88" s="12"/>
      <c r="TV88" s="12"/>
      <c r="TW88" s="12"/>
      <c r="TX88" s="12"/>
      <c r="TY88" s="12"/>
      <c r="TZ88" s="12"/>
      <c r="UA88" s="12"/>
      <c r="UB88" s="12"/>
      <c r="UC88" s="12"/>
      <c r="UD88" s="12"/>
      <c r="UE88" s="12"/>
      <c r="UF88" s="12"/>
      <c r="UG88" s="12"/>
      <c r="UH88" s="12"/>
      <c r="UI88" s="12"/>
      <c r="UJ88" s="12"/>
      <c r="UK88" s="12"/>
      <c r="UL88" s="12"/>
      <c r="UM88" s="12"/>
      <c r="UN88" s="12"/>
      <c r="UO88" s="12"/>
      <c r="UP88" s="12"/>
      <c r="UQ88" s="12"/>
      <c r="UR88" s="12"/>
      <c r="US88" s="12"/>
      <c r="UT88" s="12"/>
      <c r="UU88" s="12"/>
      <c r="UV88" s="12"/>
      <c r="UW88" s="12"/>
      <c r="UX88" s="12"/>
      <c r="UY88" s="12"/>
      <c r="UZ88" s="12"/>
      <c r="VA88" s="12"/>
      <c r="VB88" s="12"/>
      <c r="VC88" s="12"/>
      <c r="VD88" s="12"/>
      <c r="VE88" s="12"/>
      <c r="VF88" s="12"/>
      <c r="VG88" s="12"/>
      <c r="VH88" s="12"/>
      <c r="VI88" s="12"/>
      <c r="VJ88" s="12"/>
      <c r="VK88" s="12"/>
      <c r="VL88" s="12"/>
      <c r="VM88" s="12"/>
      <c r="VN88" s="12"/>
      <c r="VO88" s="12"/>
      <c r="VP88" s="12"/>
      <c r="VQ88" s="12"/>
      <c r="VR88" s="12"/>
      <c r="VS88" s="12"/>
      <c r="VT88" s="12"/>
      <c r="VU88" s="12"/>
      <c r="VV88" s="12"/>
      <c r="VW88" s="12"/>
      <c r="VX88" s="12"/>
      <c r="VY88" s="12"/>
      <c r="VZ88" s="12"/>
      <c r="WA88" s="12"/>
      <c r="WB88" s="12"/>
      <c r="WC88" s="12"/>
      <c r="WD88" s="12"/>
      <c r="WE88" s="12"/>
      <c r="WF88" s="12"/>
      <c r="WG88" s="12"/>
      <c r="WH88" s="12"/>
      <c r="WI88" s="12"/>
      <c r="WJ88" s="12"/>
      <c r="WK88" s="12"/>
      <c r="WL88" s="12"/>
      <c r="WM88" s="12"/>
      <c r="WN88" s="12"/>
      <c r="WO88" s="12"/>
      <c r="WP88" s="12"/>
      <c r="WQ88" s="12"/>
      <c r="WR88" s="12"/>
      <c r="WS88" s="12"/>
      <c r="WT88" s="12"/>
      <c r="WU88" s="12"/>
      <c r="WV88" s="12"/>
      <c r="WW88" s="12"/>
      <c r="WX88" s="12"/>
      <c r="WY88" s="12"/>
      <c r="WZ88" s="12"/>
      <c r="XA88" s="12"/>
      <c r="XB88" s="12"/>
      <c r="XC88" s="12"/>
      <c r="XD88" s="12"/>
      <c r="XE88" s="12"/>
      <c r="XF88" s="12"/>
      <c r="XG88" s="12"/>
      <c r="XH88" s="12"/>
      <c r="XI88" s="12"/>
      <c r="XJ88" s="12"/>
      <c r="XK88" s="12"/>
      <c r="XL88" s="12"/>
      <c r="XM88" s="12"/>
      <c r="XN88" s="12"/>
      <c r="XO88" s="12"/>
      <c r="XP88" s="12"/>
      <c r="XQ88" s="12"/>
      <c r="XR88" s="12"/>
      <c r="XS88" s="12"/>
      <c r="XT88" s="12"/>
      <c r="XU88" s="12"/>
      <c r="XV88" s="12"/>
      <c r="XW88" s="12"/>
      <c r="XX88" s="12"/>
      <c r="XY88" s="12"/>
      <c r="XZ88" s="12"/>
      <c r="YA88" s="12"/>
      <c r="YB88" s="12"/>
      <c r="YC88" s="12"/>
      <c r="YD88" s="12"/>
      <c r="YE88" s="12"/>
      <c r="YF88" s="12"/>
      <c r="YG88" s="12"/>
      <c r="YH88" s="12"/>
      <c r="YI88" s="12"/>
      <c r="YJ88" s="12"/>
      <c r="YK88" s="12"/>
      <c r="YL88" s="12"/>
      <c r="YM88" s="12"/>
      <c r="YN88" s="12"/>
      <c r="YO88" s="12"/>
      <c r="YP88" s="12"/>
      <c r="YQ88" s="12"/>
      <c r="YR88" s="12"/>
      <c r="YS88" s="12"/>
      <c r="YT88" s="12"/>
      <c r="YU88" s="12"/>
      <c r="YV88" s="12"/>
      <c r="YW88" s="12"/>
      <c r="YX88" s="12"/>
      <c r="YY88" s="12"/>
      <c r="YZ88" s="12"/>
      <c r="ZA88" s="12"/>
      <c r="ZB88" s="12"/>
      <c r="ZC88" s="12"/>
      <c r="ZD88" s="12"/>
      <c r="ZE88" s="12"/>
      <c r="ZF88" s="12"/>
      <c r="ZG88" s="12"/>
      <c r="ZH88" s="12"/>
      <c r="ZI88" s="12"/>
      <c r="ZJ88" s="12"/>
      <c r="ZK88" s="12"/>
      <c r="ZL88" s="12"/>
      <c r="ZM88" s="12"/>
      <c r="ZN88" s="12"/>
      <c r="ZO88" s="12"/>
      <c r="ZP88" s="12"/>
      <c r="ZQ88" s="12"/>
      <c r="ZR88" s="12"/>
      <c r="ZS88" s="12"/>
      <c r="ZT88" s="12"/>
      <c r="ZU88" s="12"/>
      <c r="ZV88" s="12"/>
      <c r="ZW88" s="12"/>
      <c r="ZX88" s="12"/>
      <c r="ZY88" s="12"/>
      <c r="ZZ88" s="12"/>
      <c r="AAA88" s="12"/>
      <c r="AAB88" s="12"/>
      <c r="AAC88" s="12"/>
      <c r="AAD88" s="12"/>
      <c r="AAE88" s="12"/>
      <c r="AAF88" s="12"/>
      <c r="AAG88" s="12"/>
      <c r="AAH88" s="12"/>
      <c r="AAI88" s="12"/>
      <c r="AAJ88" s="12"/>
      <c r="AAK88" s="12"/>
      <c r="AAL88" s="12"/>
      <c r="AAM88" s="12"/>
      <c r="AAN88" s="12"/>
      <c r="AAO88" s="12"/>
      <c r="AAP88" s="12"/>
      <c r="AAQ88" s="12"/>
      <c r="AAR88" s="12"/>
      <c r="AAS88" s="12"/>
      <c r="AAT88" s="12"/>
      <c r="AAU88" s="12"/>
      <c r="AAV88" s="12"/>
      <c r="AAW88" s="12"/>
      <c r="AAX88" s="12"/>
      <c r="AAY88" s="12"/>
      <c r="AAZ88" s="12"/>
      <c r="ABA88" s="12"/>
      <c r="ABB88" s="12"/>
      <c r="ABC88" s="12"/>
      <c r="ABD88" s="12"/>
      <c r="ABE88" s="12"/>
      <c r="ABF88" s="12"/>
      <c r="ABG88" s="12"/>
      <c r="ABH88" s="12"/>
      <c r="ABI88" s="12"/>
      <c r="ABJ88" s="12"/>
    </row>
    <row r="89" spans="1:738" s="177" customFormat="1" x14ac:dyDescent="0.2">
      <c r="A89" s="61"/>
      <c r="B89" s="61"/>
      <c r="C89" s="27"/>
      <c r="D89" s="189"/>
      <c r="E89" s="190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</row>
    <row r="90" spans="1:738" ht="57" x14ac:dyDescent="0.25">
      <c r="A90" s="189" t="s">
        <v>290</v>
      </c>
      <c r="B90" s="61" t="s">
        <v>90</v>
      </c>
      <c r="C90" s="25" t="s">
        <v>450</v>
      </c>
      <c r="D90" s="203" t="s">
        <v>114</v>
      </c>
      <c r="E90" s="25" t="s">
        <v>546</v>
      </c>
      <c r="I90" s="1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6" x14ac:dyDescent="0.25">
      <c r="A91" s="189" t="s">
        <v>291</v>
      </c>
      <c r="B91" s="61" t="s">
        <v>155</v>
      </c>
      <c r="C91" s="26"/>
      <c r="D91" s="189"/>
      <c r="E91" s="25" t="s">
        <v>545</v>
      </c>
      <c r="I91" s="1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 x14ac:dyDescent="0.25">
      <c r="A92" s="189" t="s">
        <v>292</v>
      </c>
      <c r="B92" s="61" t="s">
        <v>207</v>
      </c>
      <c r="C92" s="27" t="s">
        <v>156</v>
      </c>
      <c r="D92" s="203" t="s">
        <v>114</v>
      </c>
      <c r="E92" s="215" t="s">
        <v>567</v>
      </c>
      <c r="I92" s="1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46.5" customHeight="1" x14ac:dyDescent="0.25">
      <c r="A93" s="189" t="s">
        <v>293</v>
      </c>
      <c r="B93" s="61" t="s">
        <v>157</v>
      </c>
      <c r="C93" s="27" t="s">
        <v>158</v>
      </c>
      <c r="D93" s="203" t="s">
        <v>114</v>
      </c>
      <c r="E93" s="215" t="s">
        <v>568</v>
      </c>
      <c r="I93" s="1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71.25" x14ac:dyDescent="0.25">
      <c r="A94" s="189" t="s">
        <v>294</v>
      </c>
      <c r="B94" s="61" t="s">
        <v>451</v>
      </c>
      <c r="C94" s="27" t="s">
        <v>208</v>
      </c>
      <c r="D94" s="203" t="s">
        <v>114</v>
      </c>
      <c r="E94" s="101" t="s">
        <v>547</v>
      </c>
      <c r="I94" s="1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4" x14ac:dyDescent="0.25">
      <c r="A95" s="189" t="s">
        <v>295</v>
      </c>
      <c r="B95" s="61" t="s">
        <v>452</v>
      </c>
      <c r="C95" s="27" t="s">
        <v>209</v>
      </c>
      <c r="D95" s="203" t="s">
        <v>114</v>
      </c>
      <c r="E95" s="191" t="s">
        <v>548</v>
      </c>
      <c r="I95" s="1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4" x14ac:dyDescent="0.25">
      <c r="A96" s="189" t="s">
        <v>296</v>
      </c>
      <c r="B96" s="61" t="s">
        <v>159</v>
      </c>
      <c r="C96" s="26"/>
      <c r="D96" s="203" t="s">
        <v>114</v>
      </c>
      <c r="E96" s="207" t="s">
        <v>540</v>
      </c>
      <c r="I96" s="1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5.5" x14ac:dyDescent="0.25">
      <c r="A97" s="189" t="s">
        <v>297</v>
      </c>
      <c r="B97" s="61" t="s">
        <v>88</v>
      </c>
      <c r="C97" s="27" t="s">
        <v>453</v>
      </c>
      <c r="D97" s="203" t="s">
        <v>114</v>
      </c>
      <c r="E97" s="215" t="s">
        <v>564</v>
      </c>
      <c r="I97" s="1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6" x14ac:dyDescent="0.25">
      <c r="A98" s="189" t="s">
        <v>298</v>
      </c>
      <c r="B98" s="61" t="s">
        <v>9</v>
      </c>
      <c r="C98" s="25"/>
      <c r="D98" s="203" t="s">
        <v>114</v>
      </c>
      <c r="E98" s="208" t="s">
        <v>532</v>
      </c>
      <c r="I98" s="1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5" customFormat="1" ht="36.75" thickBot="1" x14ac:dyDescent="0.25">
      <c r="A99" s="189" t="s">
        <v>299</v>
      </c>
      <c r="B99" s="61" t="s">
        <v>454</v>
      </c>
      <c r="C99" s="27" t="s">
        <v>210</v>
      </c>
      <c r="D99" s="203" t="s">
        <v>114</v>
      </c>
      <c r="E99" s="208" t="s">
        <v>531</v>
      </c>
      <c r="F99" s="12"/>
      <c r="G99" s="12"/>
      <c r="H99" s="12"/>
      <c r="I99" s="1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</row>
    <row r="100" spans="1:738" s="177" customFormat="1" ht="23.25" x14ac:dyDescent="0.2">
      <c r="A100" s="196" t="s">
        <v>226</v>
      </c>
      <c r="B100" s="61"/>
      <c r="C100" s="81"/>
      <c r="D100" s="203"/>
      <c r="E100" s="209" t="s">
        <v>549</v>
      </c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</row>
    <row r="101" spans="1:738" s="12" customFormat="1" ht="36" x14ac:dyDescent="0.2">
      <c r="A101" s="189" t="s">
        <v>300</v>
      </c>
      <c r="B101" s="61" t="s">
        <v>100</v>
      </c>
      <c r="C101" s="25" t="s">
        <v>455</v>
      </c>
      <c r="D101" s="189"/>
      <c r="E101" s="190"/>
      <c r="I101" s="1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2" customFormat="1" x14ac:dyDescent="0.2">
      <c r="A102" s="189" t="s">
        <v>301</v>
      </c>
      <c r="B102" s="58" t="s">
        <v>109</v>
      </c>
      <c r="C102" s="27" t="s">
        <v>107</v>
      </c>
      <c r="D102" s="189"/>
      <c r="E102" s="190"/>
      <c r="I102" s="1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2" customFormat="1" ht="36" x14ac:dyDescent="0.2">
      <c r="A103" s="189" t="s">
        <v>302</v>
      </c>
      <c r="B103" s="58" t="s">
        <v>212</v>
      </c>
      <c r="C103" s="177"/>
      <c r="D103" s="189" t="s">
        <v>116</v>
      </c>
      <c r="E103" s="190"/>
      <c r="I103" s="1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2" customFormat="1" ht="42.75" x14ac:dyDescent="0.2">
      <c r="A104" s="189" t="s">
        <v>303</v>
      </c>
      <c r="B104" s="58" t="s">
        <v>213</v>
      </c>
      <c r="C104" s="27" t="s">
        <v>211</v>
      </c>
      <c r="D104" s="189" t="s">
        <v>16</v>
      </c>
      <c r="E104" s="190"/>
      <c r="I104" s="1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2" customFormat="1" ht="36" x14ac:dyDescent="0.2">
      <c r="A105" s="189" t="s">
        <v>304</v>
      </c>
      <c r="B105" s="61" t="s">
        <v>110</v>
      </c>
      <c r="C105" s="27" t="s">
        <v>111</v>
      </c>
      <c r="D105" s="189"/>
      <c r="E105" s="190"/>
      <c r="I105" s="1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2" customFormat="1" ht="54" x14ac:dyDescent="0.2">
      <c r="A106" s="189" t="s">
        <v>305</v>
      </c>
      <c r="B106" s="61" t="s">
        <v>214</v>
      </c>
      <c r="C106" s="27"/>
      <c r="D106" s="189"/>
      <c r="E106" s="190"/>
      <c r="I106" s="1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2" customFormat="1" ht="54" x14ac:dyDescent="0.2">
      <c r="A107" s="189" t="s">
        <v>306</v>
      </c>
      <c r="B107" s="61" t="s">
        <v>456</v>
      </c>
      <c r="C107" s="27" t="s">
        <v>113</v>
      </c>
      <c r="D107" s="189" t="s">
        <v>114</v>
      </c>
      <c r="E107" s="190"/>
      <c r="I107" s="1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2" customFormat="1" ht="54" x14ac:dyDescent="0.2">
      <c r="A108" s="189" t="s">
        <v>307</v>
      </c>
      <c r="B108" s="61" t="s">
        <v>115</v>
      </c>
      <c r="C108" s="25" t="s">
        <v>215</v>
      </c>
      <c r="D108" s="189"/>
      <c r="E108" s="190"/>
      <c r="I108" s="1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2" customFormat="1" ht="72" x14ac:dyDescent="0.2">
      <c r="A109" s="189" t="s">
        <v>308</v>
      </c>
      <c r="B109" s="61" t="s">
        <v>89</v>
      </c>
      <c r="C109" s="27"/>
      <c r="D109" s="189" t="s">
        <v>16</v>
      </c>
      <c r="E109" s="190"/>
      <c r="I109" s="1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2" customFormat="1" ht="72" x14ac:dyDescent="0.2">
      <c r="A110" s="189" t="s">
        <v>309</v>
      </c>
      <c r="B110" s="61" t="s">
        <v>123</v>
      </c>
      <c r="C110" s="27"/>
      <c r="D110" s="189" t="s">
        <v>16</v>
      </c>
      <c r="E110" s="190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2" customFormat="1" ht="36" x14ac:dyDescent="0.2">
      <c r="A111" s="189" t="s">
        <v>310</v>
      </c>
      <c r="B111" s="61" t="s">
        <v>122</v>
      </c>
      <c r="C111" s="26"/>
      <c r="D111" s="189" t="s">
        <v>16</v>
      </c>
      <c r="E111" s="190"/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2" customFormat="1" x14ac:dyDescent="0.2">
      <c r="A112" s="189" t="s">
        <v>311</v>
      </c>
      <c r="B112" s="61" t="s">
        <v>117</v>
      </c>
      <c r="C112" s="27"/>
      <c r="D112" s="189" t="s">
        <v>116</v>
      </c>
      <c r="E112" s="210">
        <v>42697</v>
      </c>
      <c r="I112" s="38"/>
      <c r="J112" s="22"/>
      <c r="K112" s="2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30" customFormat="1" ht="72" x14ac:dyDescent="0.2">
      <c r="A113" s="211" t="s">
        <v>312</v>
      </c>
      <c r="B113" s="181" t="s">
        <v>216</v>
      </c>
      <c r="C113" s="182"/>
      <c r="D113" s="211" t="s">
        <v>116</v>
      </c>
      <c r="E113" s="212"/>
      <c r="I113" s="3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</row>
    <row r="114" spans="1:738" s="177" customFormat="1" ht="23.25" x14ac:dyDescent="0.2">
      <c r="A114" s="196" t="s">
        <v>220</v>
      </c>
      <c r="B114" s="61"/>
      <c r="C114" s="81"/>
      <c r="D114" s="203"/>
      <c r="E114" s="190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  <c r="BD114" s="178"/>
      <c r="BE114" s="178"/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</row>
    <row r="115" spans="1:738" s="30" customFormat="1" ht="36" x14ac:dyDescent="0.2">
      <c r="A115" s="193" t="s">
        <v>457</v>
      </c>
      <c r="B115" s="183" t="s">
        <v>161</v>
      </c>
      <c r="C115" s="184" t="s">
        <v>217</v>
      </c>
      <c r="D115" s="213"/>
      <c r="E115" s="214" t="s">
        <v>529</v>
      </c>
      <c r="I115" s="3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</row>
    <row r="116" spans="1:738" ht="54" x14ac:dyDescent="0.25">
      <c r="A116" s="189" t="s">
        <v>458</v>
      </c>
      <c r="B116" s="61" t="s">
        <v>160</v>
      </c>
      <c r="C116" s="26"/>
      <c r="D116" s="189" t="s">
        <v>13</v>
      </c>
      <c r="E116" s="191" t="s">
        <v>530</v>
      </c>
      <c r="I116" s="1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85.5" x14ac:dyDescent="0.25">
      <c r="A117" s="189" t="s">
        <v>313</v>
      </c>
      <c r="B117" s="61" t="s">
        <v>162</v>
      </c>
      <c r="C117" s="27" t="s">
        <v>459</v>
      </c>
      <c r="D117" s="189" t="s">
        <v>2</v>
      </c>
      <c r="E117" s="191" t="s">
        <v>557</v>
      </c>
      <c r="I117" s="1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229.5" x14ac:dyDescent="0.25">
      <c r="A118" s="189" t="s">
        <v>314</v>
      </c>
      <c r="B118" s="61" t="s">
        <v>163</v>
      </c>
      <c r="C118" s="27" t="s">
        <v>460</v>
      </c>
      <c r="D118" s="189" t="s">
        <v>164</v>
      </c>
      <c r="E118" s="191" t="s">
        <v>558</v>
      </c>
      <c r="I118" s="1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4" x14ac:dyDescent="0.25">
      <c r="A119" s="189" t="s">
        <v>315</v>
      </c>
      <c r="B119" s="61" t="s">
        <v>218</v>
      </c>
      <c r="C119" s="27" t="s">
        <v>137</v>
      </c>
      <c r="D119" s="189" t="s">
        <v>14</v>
      </c>
      <c r="E119" s="195" t="s">
        <v>538</v>
      </c>
      <c r="I119" s="1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5" customFormat="1" ht="54.75" thickBot="1" x14ac:dyDescent="0.25">
      <c r="A120" s="189" t="s">
        <v>316</v>
      </c>
      <c r="B120" s="61" t="s">
        <v>165</v>
      </c>
      <c r="C120" s="27" t="s">
        <v>138</v>
      </c>
      <c r="D120" s="189" t="s">
        <v>14</v>
      </c>
      <c r="E120" s="195" t="s">
        <v>539</v>
      </c>
      <c r="F120" s="12"/>
      <c r="G120" s="12"/>
      <c r="H120" s="12"/>
      <c r="I120" s="1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2"/>
      <c r="OF120" s="12"/>
      <c r="OG120" s="12"/>
      <c r="OH120" s="12"/>
      <c r="OI120" s="12"/>
      <c r="OJ120" s="12"/>
      <c r="OK120" s="12"/>
      <c r="OL120" s="12"/>
      <c r="OM120" s="12"/>
      <c r="ON120" s="12"/>
      <c r="OO120" s="12"/>
      <c r="OP120" s="12"/>
      <c r="OQ120" s="12"/>
      <c r="OR120" s="12"/>
      <c r="OS120" s="12"/>
      <c r="OT120" s="12"/>
      <c r="OU120" s="12"/>
      <c r="OV120" s="12"/>
      <c r="OW120" s="12"/>
      <c r="OX120" s="12"/>
      <c r="OY120" s="12"/>
      <c r="OZ120" s="12"/>
      <c r="PA120" s="12"/>
      <c r="PB120" s="12"/>
      <c r="PC120" s="12"/>
      <c r="PD120" s="12"/>
      <c r="PE120" s="12"/>
      <c r="PF120" s="12"/>
      <c r="PG120" s="12"/>
      <c r="PH120" s="12"/>
      <c r="PI120" s="12"/>
      <c r="PJ120" s="12"/>
      <c r="PK120" s="12"/>
      <c r="PL120" s="12"/>
      <c r="PM120" s="12"/>
      <c r="PN120" s="12"/>
      <c r="PO120" s="12"/>
      <c r="PP120" s="12"/>
      <c r="PQ120" s="12"/>
      <c r="PR120" s="12"/>
      <c r="PS120" s="12"/>
      <c r="PT120" s="12"/>
      <c r="PU120" s="12"/>
      <c r="PV120" s="12"/>
      <c r="PW120" s="12"/>
      <c r="PX120" s="12"/>
      <c r="PY120" s="12"/>
      <c r="PZ120" s="12"/>
      <c r="QA120" s="12"/>
      <c r="QB120" s="12"/>
      <c r="QC120" s="12"/>
      <c r="QD120" s="12"/>
      <c r="QE120" s="12"/>
      <c r="QF120" s="12"/>
      <c r="QG120" s="12"/>
      <c r="QH120" s="12"/>
      <c r="QI120" s="12"/>
      <c r="QJ120" s="12"/>
      <c r="QK120" s="12"/>
      <c r="QL120" s="12"/>
      <c r="QM120" s="12"/>
      <c r="QN120" s="12"/>
      <c r="QO120" s="12"/>
      <c r="QP120" s="12"/>
      <c r="QQ120" s="12"/>
      <c r="QR120" s="12"/>
      <c r="QS120" s="12"/>
      <c r="QT120" s="12"/>
      <c r="QU120" s="12"/>
      <c r="QV120" s="12"/>
      <c r="QW120" s="12"/>
      <c r="QX120" s="12"/>
      <c r="QY120" s="12"/>
      <c r="QZ120" s="12"/>
      <c r="RA120" s="12"/>
      <c r="RB120" s="12"/>
      <c r="RC120" s="12"/>
      <c r="RD120" s="12"/>
      <c r="RE120" s="12"/>
      <c r="RF120" s="12"/>
      <c r="RG120" s="12"/>
      <c r="RH120" s="12"/>
      <c r="RI120" s="12"/>
      <c r="RJ120" s="12"/>
      <c r="RK120" s="12"/>
      <c r="RL120" s="12"/>
      <c r="RM120" s="12"/>
      <c r="RN120" s="12"/>
      <c r="RO120" s="12"/>
      <c r="RP120" s="12"/>
      <c r="RQ120" s="12"/>
      <c r="RR120" s="12"/>
      <c r="RS120" s="12"/>
      <c r="RT120" s="12"/>
      <c r="RU120" s="12"/>
      <c r="RV120" s="12"/>
      <c r="RW120" s="12"/>
      <c r="RX120" s="12"/>
      <c r="RY120" s="12"/>
      <c r="RZ120" s="12"/>
      <c r="SA120" s="12"/>
      <c r="SB120" s="12"/>
      <c r="SC120" s="12"/>
      <c r="SD120" s="12"/>
      <c r="SE120" s="12"/>
      <c r="SF120" s="12"/>
      <c r="SG120" s="12"/>
      <c r="SH120" s="12"/>
      <c r="SI120" s="12"/>
      <c r="SJ120" s="12"/>
      <c r="SK120" s="12"/>
      <c r="SL120" s="12"/>
      <c r="SM120" s="12"/>
      <c r="SN120" s="12"/>
      <c r="SO120" s="12"/>
      <c r="SP120" s="12"/>
      <c r="SQ120" s="12"/>
      <c r="SR120" s="12"/>
      <c r="SS120" s="12"/>
      <c r="ST120" s="12"/>
      <c r="SU120" s="12"/>
      <c r="SV120" s="12"/>
      <c r="SW120" s="12"/>
      <c r="SX120" s="12"/>
      <c r="SY120" s="12"/>
      <c r="SZ120" s="12"/>
      <c r="TA120" s="12"/>
      <c r="TB120" s="12"/>
      <c r="TC120" s="12"/>
      <c r="TD120" s="12"/>
      <c r="TE120" s="12"/>
      <c r="TF120" s="12"/>
      <c r="TG120" s="12"/>
      <c r="TH120" s="12"/>
      <c r="TI120" s="12"/>
      <c r="TJ120" s="12"/>
      <c r="TK120" s="12"/>
      <c r="TL120" s="12"/>
      <c r="TM120" s="12"/>
      <c r="TN120" s="12"/>
      <c r="TO120" s="12"/>
      <c r="TP120" s="12"/>
      <c r="TQ120" s="12"/>
      <c r="TR120" s="12"/>
      <c r="TS120" s="12"/>
      <c r="TT120" s="12"/>
      <c r="TU120" s="12"/>
      <c r="TV120" s="12"/>
      <c r="TW120" s="12"/>
      <c r="TX120" s="12"/>
      <c r="TY120" s="12"/>
      <c r="TZ120" s="12"/>
      <c r="UA120" s="12"/>
      <c r="UB120" s="12"/>
      <c r="UC120" s="12"/>
      <c r="UD120" s="12"/>
      <c r="UE120" s="12"/>
      <c r="UF120" s="12"/>
      <c r="UG120" s="12"/>
      <c r="UH120" s="12"/>
      <c r="UI120" s="12"/>
      <c r="UJ120" s="12"/>
      <c r="UK120" s="12"/>
      <c r="UL120" s="12"/>
      <c r="UM120" s="12"/>
      <c r="UN120" s="12"/>
      <c r="UO120" s="12"/>
      <c r="UP120" s="12"/>
      <c r="UQ120" s="12"/>
      <c r="UR120" s="12"/>
      <c r="US120" s="12"/>
      <c r="UT120" s="12"/>
      <c r="UU120" s="12"/>
      <c r="UV120" s="12"/>
      <c r="UW120" s="12"/>
      <c r="UX120" s="12"/>
      <c r="UY120" s="12"/>
      <c r="UZ120" s="12"/>
      <c r="VA120" s="12"/>
      <c r="VB120" s="12"/>
      <c r="VC120" s="12"/>
      <c r="VD120" s="12"/>
      <c r="VE120" s="12"/>
      <c r="VF120" s="12"/>
      <c r="VG120" s="12"/>
      <c r="VH120" s="12"/>
      <c r="VI120" s="12"/>
      <c r="VJ120" s="12"/>
      <c r="VK120" s="12"/>
      <c r="VL120" s="12"/>
      <c r="VM120" s="12"/>
      <c r="VN120" s="12"/>
      <c r="VO120" s="12"/>
      <c r="VP120" s="12"/>
      <c r="VQ120" s="12"/>
      <c r="VR120" s="12"/>
      <c r="VS120" s="12"/>
      <c r="VT120" s="12"/>
      <c r="VU120" s="12"/>
      <c r="VV120" s="12"/>
      <c r="VW120" s="12"/>
      <c r="VX120" s="12"/>
      <c r="VY120" s="12"/>
      <c r="VZ120" s="12"/>
      <c r="WA120" s="12"/>
      <c r="WB120" s="12"/>
      <c r="WC120" s="12"/>
      <c r="WD120" s="12"/>
      <c r="WE120" s="12"/>
      <c r="WF120" s="12"/>
      <c r="WG120" s="12"/>
      <c r="WH120" s="12"/>
      <c r="WI120" s="12"/>
      <c r="WJ120" s="12"/>
      <c r="WK120" s="12"/>
      <c r="WL120" s="12"/>
      <c r="WM120" s="12"/>
      <c r="WN120" s="12"/>
      <c r="WO120" s="12"/>
      <c r="WP120" s="12"/>
      <c r="WQ120" s="12"/>
      <c r="WR120" s="12"/>
      <c r="WS120" s="12"/>
      <c r="WT120" s="12"/>
      <c r="WU120" s="12"/>
      <c r="WV120" s="12"/>
      <c r="WW120" s="12"/>
      <c r="WX120" s="12"/>
      <c r="WY120" s="12"/>
      <c r="WZ120" s="12"/>
      <c r="XA120" s="12"/>
      <c r="XB120" s="12"/>
      <c r="XC120" s="12"/>
      <c r="XD120" s="12"/>
      <c r="XE120" s="12"/>
      <c r="XF120" s="12"/>
      <c r="XG120" s="12"/>
      <c r="XH120" s="12"/>
      <c r="XI120" s="12"/>
      <c r="XJ120" s="12"/>
      <c r="XK120" s="12"/>
      <c r="XL120" s="12"/>
      <c r="XM120" s="12"/>
      <c r="XN120" s="12"/>
      <c r="XO120" s="12"/>
      <c r="XP120" s="12"/>
      <c r="XQ120" s="12"/>
      <c r="XR120" s="12"/>
      <c r="XS120" s="12"/>
      <c r="XT120" s="12"/>
      <c r="XU120" s="12"/>
      <c r="XV120" s="12"/>
      <c r="XW120" s="12"/>
      <c r="XX120" s="12"/>
      <c r="XY120" s="12"/>
      <c r="XZ120" s="12"/>
      <c r="YA120" s="12"/>
      <c r="YB120" s="12"/>
      <c r="YC120" s="12"/>
      <c r="YD120" s="12"/>
      <c r="YE120" s="12"/>
      <c r="YF120" s="12"/>
      <c r="YG120" s="12"/>
      <c r="YH120" s="12"/>
      <c r="YI120" s="12"/>
      <c r="YJ120" s="12"/>
      <c r="YK120" s="12"/>
      <c r="YL120" s="12"/>
      <c r="YM120" s="12"/>
      <c r="YN120" s="12"/>
      <c r="YO120" s="12"/>
      <c r="YP120" s="12"/>
      <c r="YQ120" s="12"/>
      <c r="YR120" s="12"/>
      <c r="YS120" s="12"/>
      <c r="YT120" s="12"/>
      <c r="YU120" s="12"/>
      <c r="YV120" s="12"/>
      <c r="YW120" s="12"/>
      <c r="YX120" s="12"/>
      <c r="YY120" s="12"/>
      <c r="YZ120" s="12"/>
      <c r="ZA120" s="12"/>
      <c r="ZB120" s="12"/>
      <c r="ZC120" s="12"/>
      <c r="ZD120" s="12"/>
      <c r="ZE120" s="12"/>
      <c r="ZF120" s="12"/>
      <c r="ZG120" s="12"/>
      <c r="ZH120" s="12"/>
      <c r="ZI120" s="12"/>
      <c r="ZJ120" s="12"/>
      <c r="ZK120" s="12"/>
      <c r="ZL120" s="12"/>
      <c r="ZM120" s="12"/>
      <c r="ZN120" s="12"/>
      <c r="ZO120" s="12"/>
      <c r="ZP120" s="12"/>
      <c r="ZQ120" s="12"/>
      <c r="ZR120" s="12"/>
      <c r="ZS120" s="12"/>
      <c r="ZT120" s="12"/>
      <c r="ZU120" s="12"/>
      <c r="ZV120" s="12"/>
      <c r="ZW120" s="12"/>
      <c r="ZX120" s="12"/>
      <c r="ZY120" s="12"/>
      <c r="ZZ120" s="12"/>
      <c r="AAA120" s="12"/>
      <c r="AAB120" s="12"/>
      <c r="AAC120" s="12"/>
      <c r="AAD120" s="12"/>
      <c r="AAE120" s="12"/>
      <c r="AAF120" s="12"/>
      <c r="AAG120" s="12"/>
      <c r="AAH120" s="12"/>
      <c r="AAI120" s="12"/>
      <c r="AAJ120" s="12"/>
      <c r="AAK120" s="12"/>
      <c r="AAL120" s="12"/>
      <c r="AAM120" s="12"/>
      <c r="AAN120" s="12"/>
      <c r="AAO120" s="12"/>
      <c r="AAP120" s="12"/>
      <c r="AAQ120" s="12"/>
      <c r="AAR120" s="12"/>
      <c r="AAS120" s="12"/>
      <c r="AAT120" s="12"/>
      <c r="AAU120" s="12"/>
      <c r="AAV120" s="12"/>
      <c r="AAW120" s="12"/>
      <c r="AAX120" s="12"/>
      <c r="AAY120" s="12"/>
      <c r="AAZ120" s="12"/>
      <c r="ABA120" s="12"/>
      <c r="ABB120" s="12"/>
      <c r="ABC120" s="12"/>
      <c r="ABD120" s="12"/>
      <c r="ABE120" s="12"/>
      <c r="ABF120" s="12"/>
      <c r="ABG120" s="12"/>
      <c r="ABH120" s="12"/>
      <c r="ABI120" s="12"/>
      <c r="ABJ120" s="12"/>
    </row>
    <row r="121" spans="1:738" s="177" customFormat="1" ht="23.25" x14ac:dyDescent="0.2">
      <c r="A121" s="196" t="s">
        <v>219</v>
      </c>
      <c r="B121" s="61"/>
      <c r="C121" s="27"/>
      <c r="D121" s="189"/>
      <c r="E121" s="190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8"/>
      <c r="BE121" s="178"/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</row>
    <row r="122" spans="1:738" ht="42.75" x14ac:dyDescent="0.25">
      <c r="A122" s="189" t="s">
        <v>317</v>
      </c>
      <c r="B122" s="61" t="s">
        <v>15</v>
      </c>
      <c r="C122" s="27" t="s">
        <v>139</v>
      </c>
      <c r="D122" s="189"/>
      <c r="E122" s="174" t="s">
        <v>556</v>
      </c>
      <c r="I122" s="1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57" x14ac:dyDescent="0.25">
      <c r="A123" s="189" t="s">
        <v>318</v>
      </c>
      <c r="B123" s="61" t="s">
        <v>17</v>
      </c>
      <c r="C123" s="27" t="s">
        <v>461</v>
      </c>
      <c r="D123" s="189"/>
      <c r="E123" s="191" t="s">
        <v>555</v>
      </c>
      <c r="I123" s="1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7" x14ac:dyDescent="0.25">
      <c r="A124" s="189" t="s">
        <v>319</v>
      </c>
      <c r="B124" s="61" t="s">
        <v>166</v>
      </c>
      <c r="C124" s="27" t="s">
        <v>462</v>
      </c>
      <c r="D124" s="189"/>
      <c r="E124" s="190"/>
      <c r="I124" s="1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2.75" x14ac:dyDescent="0.25">
      <c r="A125" s="189" t="s">
        <v>320</v>
      </c>
      <c r="B125" s="61" t="s">
        <v>167</v>
      </c>
      <c r="C125" s="27" t="s">
        <v>463</v>
      </c>
      <c r="D125" s="189"/>
      <c r="E125" s="190"/>
      <c r="I125" s="1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4" x14ac:dyDescent="0.25">
      <c r="A126" s="189" t="s">
        <v>321</v>
      </c>
      <c r="B126" s="61" t="s">
        <v>18</v>
      </c>
      <c r="C126" s="25" t="s">
        <v>79</v>
      </c>
      <c r="D126" s="189"/>
      <c r="E126" s="190"/>
      <c r="I126" s="1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4" x14ac:dyDescent="0.25">
      <c r="A127" s="189" t="s">
        <v>322</v>
      </c>
      <c r="B127" s="61" t="s">
        <v>19</v>
      </c>
      <c r="C127" s="27" t="s">
        <v>464</v>
      </c>
      <c r="D127" s="189"/>
      <c r="E127" s="191" t="s">
        <v>555</v>
      </c>
      <c r="I127" s="1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36" x14ac:dyDescent="0.25">
      <c r="A128" s="189" t="s">
        <v>323</v>
      </c>
      <c r="B128" s="61" t="s">
        <v>21</v>
      </c>
      <c r="C128" s="25" t="s">
        <v>79</v>
      </c>
      <c r="D128" s="189"/>
      <c r="E128" s="190"/>
      <c r="I128" s="1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105" x14ac:dyDescent="0.25">
      <c r="A129" s="189" t="s">
        <v>324</v>
      </c>
      <c r="B129" s="61" t="s">
        <v>20</v>
      </c>
      <c r="C129" s="25" t="s">
        <v>221</v>
      </c>
      <c r="D129" s="189"/>
      <c r="E129" s="227" t="s">
        <v>541</v>
      </c>
      <c r="I129" s="1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ht="105" x14ac:dyDescent="0.25">
      <c r="A130" s="189"/>
      <c r="B130" s="61"/>
      <c r="C130" s="25"/>
      <c r="D130" s="189"/>
      <c r="E130" s="227" t="s">
        <v>542</v>
      </c>
      <c r="I130" s="1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</row>
    <row r="131" spans="1:738" s="15" customFormat="1" ht="36.75" thickBot="1" x14ac:dyDescent="0.25">
      <c r="A131" s="189" t="s">
        <v>325</v>
      </c>
      <c r="B131" s="61" t="s">
        <v>22</v>
      </c>
      <c r="C131" s="25"/>
      <c r="D131" s="189"/>
      <c r="E131" s="190"/>
      <c r="F131" s="12"/>
      <c r="G131" s="12"/>
      <c r="H131" s="12"/>
      <c r="I131" s="1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2"/>
      <c r="OF131" s="12"/>
      <c r="OG131" s="12"/>
      <c r="OH131" s="12"/>
      <c r="OI131" s="12"/>
      <c r="OJ131" s="12"/>
      <c r="OK131" s="12"/>
      <c r="OL131" s="12"/>
      <c r="OM131" s="12"/>
      <c r="ON131" s="12"/>
      <c r="OO131" s="12"/>
      <c r="OP131" s="12"/>
      <c r="OQ131" s="12"/>
      <c r="OR131" s="12"/>
      <c r="OS131" s="12"/>
      <c r="OT131" s="12"/>
      <c r="OU131" s="12"/>
      <c r="OV131" s="12"/>
      <c r="OW131" s="12"/>
      <c r="OX131" s="12"/>
      <c r="OY131" s="12"/>
      <c r="OZ131" s="12"/>
      <c r="PA131" s="12"/>
      <c r="PB131" s="12"/>
      <c r="PC131" s="12"/>
      <c r="PD131" s="12"/>
      <c r="PE131" s="12"/>
      <c r="PF131" s="12"/>
      <c r="PG131" s="12"/>
      <c r="PH131" s="12"/>
      <c r="PI131" s="12"/>
      <c r="PJ131" s="12"/>
      <c r="PK131" s="12"/>
      <c r="PL131" s="12"/>
      <c r="PM131" s="12"/>
      <c r="PN131" s="12"/>
      <c r="PO131" s="12"/>
      <c r="PP131" s="12"/>
      <c r="PQ131" s="12"/>
      <c r="PR131" s="12"/>
      <c r="PS131" s="12"/>
      <c r="PT131" s="12"/>
      <c r="PU131" s="12"/>
      <c r="PV131" s="12"/>
      <c r="PW131" s="12"/>
      <c r="PX131" s="12"/>
      <c r="PY131" s="12"/>
      <c r="PZ131" s="12"/>
      <c r="QA131" s="12"/>
      <c r="QB131" s="12"/>
      <c r="QC131" s="12"/>
      <c r="QD131" s="12"/>
      <c r="QE131" s="12"/>
      <c r="QF131" s="12"/>
      <c r="QG131" s="12"/>
      <c r="QH131" s="12"/>
      <c r="QI131" s="12"/>
      <c r="QJ131" s="12"/>
      <c r="QK131" s="12"/>
      <c r="QL131" s="12"/>
      <c r="QM131" s="12"/>
      <c r="QN131" s="12"/>
      <c r="QO131" s="12"/>
      <c r="QP131" s="12"/>
      <c r="QQ131" s="12"/>
      <c r="QR131" s="12"/>
      <c r="QS131" s="12"/>
      <c r="QT131" s="12"/>
      <c r="QU131" s="12"/>
      <c r="QV131" s="12"/>
      <c r="QW131" s="12"/>
      <c r="QX131" s="12"/>
      <c r="QY131" s="12"/>
      <c r="QZ131" s="12"/>
      <c r="RA131" s="12"/>
      <c r="RB131" s="12"/>
      <c r="RC131" s="12"/>
      <c r="RD131" s="12"/>
      <c r="RE131" s="12"/>
      <c r="RF131" s="12"/>
      <c r="RG131" s="12"/>
      <c r="RH131" s="12"/>
      <c r="RI131" s="12"/>
      <c r="RJ131" s="12"/>
      <c r="RK131" s="12"/>
      <c r="RL131" s="12"/>
      <c r="RM131" s="12"/>
      <c r="RN131" s="12"/>
      <c r="RO131" s="12"/>
      <c r="RP131" s="12"/>
      <c r="RQ131" s="12"/>
      <c r="RR131" s="12"/>
      <c r="RS131" s="12"/>
      <c r="RT131" s="12"/>
      <c r="RU131" s="12"/>
      <c r="RV131" s="12"/>
      <c r="RW131" s="12"/>
      <c r="RX131" s="12"/>
      <c r="RY131" s="12"/>
      <c r="RZ131" s="12"/>
      <c r="SA131" s="12"/>
      <c r="SB131" s="12"/>
      <c r="SC131" s="12"/>
      <c r="SD131" s="12"/>
      <c r="SE131" s="12"/>
      <c r="SF131" s="12"/>
      <c r="SG131" s="12"/>
      <c r="SH131" s="12"/>
      <c r="SI131" s="12"/>
      <c r="SJ131" s="12"/>
      <c r="SK131" s="12"/>
      <c r="SL131" s="12"/>
      <c r="SM131" s="12"/>
      <c r="SN131" s="12"/>
      <c r="SO131" s="12"/>
      <c r="SP131" s="12"/>
      <c r="SQ131" s="12"/>
      <c r="SR131" s="12"/>
      <c r="SS131" s="12"/>
      <c r="ST131" s="12"/>
      <c r="SU131" s="12"/>
      <c r="SV131" s="12"/>
      <c r="SW131" s="12"/>
      <c r="SX131" s="12"/>
      <c r="SY131" s="12"/>
      <c r="SZ131" s="12"/>
      <c r="TA131" s="12"/>
      <c r="TB131" s="12"/>
      <c r="TC131" s="12"/>
      <c r="TD131" s="12"/>
      <c r="TE131" s="12"/>
      <c r="TF131" s="12"/>
      <c r="TG131" s="12"/>
      <c r="TH131" s="12"/>
      <c r="TI131" s="12"/>
      <c r="TJ131" s="12"/>
      <c r="TK131" s="12"/>
      <c r="TL131" s="12"/>
      <c r="TM131" s="12"/>
      <c r="TN131" s="12"/>
      <c r="TO131" s="12"/>
      <c r="TP131" s="12"/>
      <c r="TQ131" s="12"/>
      <c r="TR131" s="12"/>
      <c r="TS131" s="12"/>
      <c r="TT131" s="12"/>
      <c r="TU131" s="12"/>
      <c r="TV131" s="12"/>
      <c r="TW131" s="12"/>
      <c r="TX131" s="12"/>
      <c r="TY131" s="12"/>
      <c r="TZ131" s="12"/>
      <c r="UA131" s="12"/>
      <c r="UB131" s="12"/>
      <c r="UC131" s="12"/>
      <c r="UD131" s="12"/>
      <c r="UE131" s="12"/>
      <c r="UF131" s="12"/>
      <c r="UG131" s="12"/>
      <c r="UH131" s="12"/>
      <c r="UI131" s="12"/>
      <c r="UJ131" s="12"/>
      <c r="UK131" s="12"/>
      <c r="UL131" s="12"/>
      <c r="UM131" s="12"/>
      <c r="UN131" s="12"/>
      <c r="UO131" s="12"/>
      <c r="UP131" s="12"/>
      <c r="UQ131" s="12"/>
      <c r="UR131" s="12"/>
      <c r="US131" s="12"/>
      <c r="UT131" s="12"/>
      <c r="UU131" s="12"/>
      <c r="UV131" s="12"/>
      <c r="UW131" s="12"/>
      <c r="UX131" s="12"/>
      <c r="UY131" s="12"/>
      <c r="UZ131" s="12"/>
      <c r="VA131" s="12"/>
      <c r="VB131" s="12"/>
      <c r="VC131" s="12"/>
      <c r="VD131" s="12"/>
      <c r="VE131" s="12"/>
      <c r="VF131" s="12"/>
      <c r="VG131" s="12"/>
      <c r="VH131" s="12"/>
      <c r="VI131" s="12"/>
      <c r="VJ131" s="12"/>
      <c r="VK131" s="12"/>
      <c r="VL131" s="12"/>
      <c r="VM131" s="12"/>
      <c r="VN131" s="12"/>
      <c r="VO131" s="12"/>
      <c r="VP131" s="12"/>
      <c r="VQ131" s="12"/>
      <c r="VR131" s="12"/>
      <c r="VS131" s="12"/>
      <c r="VT131" s="12"/>
      <c r="VU131" s="12"/>
      <c r="VV131" s="12"/>
      <c r="VW131" s="12"/>
      <c r="VX131" s="12"/>
      <c r="VY131" s="12"/>
      <c r="VZ131" s="12"/>
      <c r="WA131" s="12"/>
      <c r="WB131" s="12"/>
      <c r="WC131" s="12"/>
      <c r="WD131" s="12"/>
      <c r="WE131" s="12"/>
      <c r="WF131" s="12"/>
      <c r="WG131" s="12"/>
      <c r="WH131" s="12"/>
      <c r="WI131" s="12"/>
      <c r="WJ131" s="12"/>
      <c r="WK131" s="12"/>
      <c r="WL131" s="12"/>
      <c r="WM131" s="12"/>
      <c r="WN131" s="12"/>
      <c r="WO131" s="12"/>
      <c r="WP131" s="12"/>
      <c r="WQ131" s="12"/>
      <c r="WR131" s="12"/>
      <c r="WS131" s="12"/>
      <c r="WT131" s="12"/>
      <c r="WU131" s="12"/>
      <c r="WV131" s="12"/>
      <c r="WW131" s="12"/>
      <c r="WX131" s="12"/>
      <c r="WY131" s="12"/>
      <c r="WZ131" s="12"/>
      <c r="XA131" s="12"/>
      <c r="XB131" s="12"/>
      <c r="XC131" s="12"/>
      <c r="XD131" s="12"/>
      <c r="XE131" s="12"/>
      <c r="XF131" s="12"/>
      <c r="XG131" s="12"/>
      <c r="XH131" s="12"/>
      <c r="XI131" s="12"/>
      <c r="XJ131" s="12"/>
      <c r="XK131" s="12"/>
      <c r="XL131" s="12"/>
      <c r="XM131" s="12"/>
      <c r="XN131" s="12"/>
      <c r="XO131" s="12"/>
      <c r="XP131" s="12"/>
      <c r="XQ131" s="12"/>
      <c r="XR131" s="12"/>
      <c r="XS131" s="12"/>
      <c r="XT131" s="12"/>
      <c r="XU131" s="12"/>
      <c r="XV131" s="12"/>
      <c r="XW131" s="12"/>
      <c r="XX131" s="12"/>
      <c r="XY131" s="12"/>
      <c r="XZ131" s="12"/>
      <c r="YA131" s="12"/>
      <c r="YB131" s="12"/>
      <c r="YC131" s="12"/>
      <c r="YD131" s="12"/>
      <c r="YE131" s="12"/>
      <c r="YF131" s="12"/>
      <c r="YG131" s="12"/>
      <c r="YH131" s="12"/>
      <c r="YI131" s="12"/>
      <c r="YJ131" s="12"/>
      <c r="YK131" s="12"/>
      <c r="YL131" s="12"/>
      <c r="YM131" s="12"/>
      <c r="YN131" s="12"/>
      <c r="YO131" s="12"/>
      <c r="YP131" s="12"/>
      <c r="YQ131" s="12"/>
      <c r="YR131" s="12"/>
      <c r="YS131" s="12"/>
      <c r="YT131" s="12"/>
      <c r="YU131" s="12"/>
      <c r="YV131" s="12"/>
      <c r="YW131" s="12"/>
      <c r="YX131" s="12"/>
      <c r="YY131" s="12"/>
      <c r="YZ131" s="12"/>
      <c r="ZA131" s="12"/>
      <c r="ZB131" s="12"/>
      <c r="ZC131" s="12"/>
      <c r="ZD131" s="12"/>
      <c r="ZE131" s="12"/>
      <c r="ZF131" s="12"/>
      <c r="ZG131" s="12"/>
      <c r="ZH131" s="12"/>
      <c r="ZI131" s="12"/>
      <c r="ZJ131" s="12"/>
      <c r="ZK131" s="12"/>
      <c r="ZL131" s="12"/>
      <c r="ZM131" s="12"/>
      <c r="ZN131" s="12"/>
      <c r="ZO131" s="12"/>
      <c r="ZP131" s="12"/>
      <c r="ZQ131" s="12"/>
      <c r="ZR131" s="12"/>
      <c r="ZS131" s="12"/>
      <c r="ZT131" s="12"/>
      <c r="ZU131" s="12"/>
      <c r="ZV131" s="12"/>
      <c r="ZW131" s="12"/>
      <c r="ZX131" s="12"/>
      <c r="ZY131" s="12"/>
      <c r="ZZ131" s="12"/>
      <c r="AAA131" s="12"/>
      <c r="AAB131" s="12"/>
      <c r="AAC131" s="12"/>
      <c r="AAD131" s="12"/>
      <c r="AAE131" s="12"/>
      <c r="AAF131" s="12"/>
      <c r="AAG131" s="12"/>
      <c r="AAH131" s="12"/>
      <c r="AAI131" s="12"/>
      <c r="AAJ131" s="12"/>
      <c r="AAK131" s="12"/>
      <c r="AAL131" s="12"/>
      <c r="AAM131" s="12"/>
      <c r="AAN131" s="12"/>
      <c r="AAO131" s="12"/>
      <c r="AAP131" s="12"/>
      <c r="AAQ131" s="12"/>
      <c r="AAR131" s="12"/>
      <c r="AAS131" s="12"/>
      <c r="AAT131" s="12"/>
      <c r="AAU131" s="12"/>
      <c r="AAV131" s="12"/>
      <c r="AAW131" s="12"/>
      <c r="AAX131" s="12"/>
      <c r="AAY131" s="12"/>
      <c r="AAZ131" s="12"/>
      <c r="ABA131" s="12"/>
      <c r="ABB131" s="12"/>
      <c r="ABC131" s="12"/>
      <c r="ABD131" s="12"/>
      <c r="ABE131" s="12"/>
      <c r="ABF131" s="12"/>
      <c r="ABG131" s="12"/>
      <c r="ABH131" s="12"/>
      <c r="ABI131" s="12"/>
      <c r="ABJ131" s="12"/>
    </row>
    <row r="132" spans="1:738" s="12" customFormat="1" ht="57" customHeight="1" x14ac:dyDescent="0.2">
      <c r="A132" s="42"/>
      <c r="B132" s="138"/>
      <c r="C132" s="139"/>
      <c r="D132" s="3"/>
      <c r="E132" s="20"/>
      <c r="I132" s="1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2" customFormat="1" ht="56.25" customHeight="1" x14ac:dyDescent="0.2">
      <c r="A133" s="222"/>
      <c r="B133" s="222"/>
      <c r="C133" s="222"/>
      <c r="D133" s="41"/>
      <c r="E133" s="20"/>
      <c r="I133" s="1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2" customFormat="1" ht="18.75" customHeight="1" x14ac:dyDescent="0.2">
      <c r="A134" s="3"/>
      <c r="B134" s="114"/>
      <c r="C134" s="10"/>
      <c r="D134" s="3"/>
      <c r="E134" s="20"/>
      <c r="I134" s="1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s="12" customFormat="1" x14ac:dyDescent="0.2">
      <c r="A135" s="3"/>
      <c r="B135" s="114"/>
      <c r="C135" s="10"/>
      <c r="D135" s="3"/>
      <c r="E135" s="20"/>
      <c r="I135" s="1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25">
      <c r="I136" s="1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25">
      <c r="I137" s="1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25">
      <c r="I138" s="1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25">
      <c r="I139" s="1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  <row r="140" spans="1:738" x14ac:dyDescent="0.25">
      <c r="I140" s="1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</row>
  </sheetData>
  <mergeCells count="6">
    <mergeCell ref="E4:E5"/>
    <mergeCell ref="A133:C133"/>
    <mergeCell ref="A4:A5"/>
    <mergeCell ref="D4:D5"/>
    <mergeCell ref="C4:C5"/>
    <mergeCell ref="B4:B5"/>
  </mergeCells>
  <hyperlinks>
    <hyperlink ref="E129" r:id="rId1"/>
    <hyperlink ref="E130" r:id="rId2"/>
  </hyperlinks>
  <pageMargins left="0.25" right="0.25" top="0.75" bottom="0.75" header="0.3" footer="0.3"/>
  <pageSetup paperSize="9" scale="10" fitToHeight="0" orientation="portrait" cellComments="asDisplayed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106" workbookViewId="0">
      <selection activeCell="B67" sqref="B67"/>
    </sheetView>
  </sheetViews>
  <sheetFormatPr defaultRowHeight="15" x14ac:dyDescent="0.25"/>
  <cols>
    <col min="1" max="1" width="7.42578125" style="9" customWidth="1"/>
    <col min="2" max="2" width="37" style="10" customWidth="1"/>
    <col min="3" max="3" width="48.28515625" style="131" customWidth="1"/>
    <col min="4" max="4" width="16.42578125" style="11" customWidth="1"/>
    <col min="5" max="5" width="50.5703125" customWidth="1"/>
  </cols>
  <sheetData>
    <row r="1" spans="1:5" ht="18" x14ac:dyDescent="0.25">
      <c r="A1" s="4"/>
      <c r="B1" s="113" t="s">
        <v>521</v>
      </c>
      <c r="C1" s="143">
        <v>43264</v>
      </c>
      <c r="D1" s="3"/>
      <c r="E1" s="9"/>
    </row>
    <row r="2" spans="1:5" ht="18" x14ac:dyDescent="0.25">
      <c r="A2" s="5"/>
      <c r="B2" s="113" t="s">
        <v>522</v>
      </c>
      <c r="C2" s="23"/>
      <c r="D2" s="3"/>
      <c r="E2" s="9"/>
    </row>
    <row r="3" spans="1:5" ht="18.75" thickBot="1" x14ac:dyDescent="0.3">
      <c r="A3" s="2"/>
      <c r="B3" s="113"/>
      <c r="C3" s="23"/>
      <c r="D3" s="3"/>
      <c r="E3" s="9"/>
    </row>
    <row r="4" spans="1:5" ht="15" customHeight="1" x14ac:dyDescent="0.25">
      <c r="A4" s="223" t="s">
        <v>386</v>
      </c>
      <c r="B4" s="223" t="s">
        <v>147</v>
      </c>
      <c r="C4" s="223" t="s">
        <v>148</v>
      </c>
      <c r="D4" s="225" t="s">
        <v>24</v>
      </c>
      <c r="E4" s="225" t="s">
        <v>466</v>
      </c>
    </row>
    <row r="5" spans="1:5" ht="30.75" customHeight="1" thickBot="1" x14ac:dyDescent="0.3">
      <c r="A5" s="224"/>
      <c r="B5" s="224"/>
      <c r="C5" s="224"/>
      <c r="D5" s="226"/>
      <c r="E5" s="226"/>
    </row>
    <row r="6" spans="1:5" ht="23.25" x14ac:dyDescent="0.25">
      <c r="A6" s="86" t="s">
        <v>225</v>
      </c>
      <c r="B6" s="87"/>
      <c r="C6" s="88"/>
      <c r="D6" s="90"/>
      <c r="E6" s="91"/>
    </row>
    <row r="7" spans="1:5" ht="18" x14ac:dyDescent="0.25">
      <c r="A7" s="76" t="s">
        <v>326</v>
      </c>
      <c r="B7" s="77" t="s">
        <v>80</v>
      </c>
      <c r="C7" s="78"/>
      <c r="D7" s="79"/>
      <c r="E7" s="80" t="s">
        <v>101</v>
      </c>
    </row>
    <row r="8" spans="1:5" ht="42.75" x14ac:dyDescent="0.25">
      <c r="A8" s="44" t="s">
        <v>327</v>
      </c>
      <c r="B8" s="40" t="s">
        <v>118</v>
      </c>
      <c r="C8" s="28" t="s">
        <v>119</v>
      </c>
      <c r="D8" s="45"/>
      <c r="E8" s="120" t="s">
        <v>171</v>
      </c>
    </row>
    <row r="9" spans="1:5" ht="85.5" x14ac:dyDescent="0.25">
      <c r="A9" s="44" t="s">
        <v>328</v>
      </c>
      <c r="B9" s="40" t="s">
        <v>81</v>
      </c>
      <c r="C9" s="28" t="s">
        <v>387</v>
      </c>
      <c r="D9" s="45"/>
      <c r="E9" s="53" t="s">
        <v>467</v>
      </c>
    </row>
    <row r="10" spans="1:5" ht="242.25" x14ac:dyDescent="0.25">
      <c r="A10" s="44" t="s">
        <v>329</v>
      </c>
      <c r="B10" s="40" t="s">
        <v>388</v>
      </c>
      <c r="C10" s="28" t="s">
        <v>389</v>
      </c>
      <c r="D10" s="45"/>
      <c r="E10" s="53" t="s">
        <v>50</v>
      </c>
    </row>
    <row r="11" spans="1:5" ht="142.5" x14ac:dyDescent="0.25">
      <c r="A11" s="76" t="s">
        <v>330</v>
      </c>
      <c r="B11" s="40" t="s">
        <v>103</v>
      </c>
      <c r="C11" s="27" t="s">
        <v>500</v>
      </c>
      <c r="D11" s="45"/>
      <c r="E11" s="51" t="s">
        <v>51</v>
      </c>
    </row>
    <row r="12" spans="1:5" ht="99.75" x14ac:dyDescent="0.25">
      <c r="A12" s="76" t="s">
        <v>331</v>
      </c>
      <c r="B12" s="40" t="s">
        <v>390</v>
      </c>
      <c r="C12" s="28" t="s">
        <v>392</v>
      </c>
      <c r="D12" s="45"/>
      <c r="E12" s="53" t="s">
        <v>511</v>
      </c>
    </row>
    <row r="13" spans="1:5" ht="199.5" x14ac:dyDescent="0.25">
      <c r="A13" s="76" t="s">
        <v>332</v>
      </c>
      <c r="B13" s="40" t="s">
        <v>391</v>
      </c>
      <c r="C13" s="28"/>
      <c r="D13" s="45"/>
      <c r="E13" s="53" t="s">
        <v>52</v>
      </c>
    </row>
    <row r="14" spans="1:5" ht="36" x14ac:dyDescent="0.25">
      <c r="A14" s="76" t="s">
        <v>333</v>
      </c>
      <c r="B14" s="57" t="s">
        <v>82</v>
      </c>
      <c r="C14" s="28" t="s">
        <v>393</v>
      </c>
      <c r="D14" s="45" t="s">
        <v>0</v>
      </c>
      <c r="E14" s="54">
        <v>2542</v>
      </c>
    </row>
    <row r="15" spans="1:5" ht="72" x14ac:dyDescent="0.25">
      <c r="A15" s="76" t="s">
        <v>334</v>
      </c>
      <c r="B15" s="40" t="s">
        <v>83</v>
      </c>
      <c r="C15" s="28" t="s">
        <v>394</v>
      </c>
      <c r="D15" s="45" t="s">
        <v>0</v>
      </c>
      <c r="E15" s="51">
        <v>995.84</v>
      </c>
    </row>
    <row r="16" spans="1:5" ht="54" x14ac:dyDescent="0.25">
      <c r="A16" s="76" t="s">
        <v>335</v>
      </c>
      <c r="B16" s="40" t="s">
        <v>395</v>
      </c>
      <c r="C16" s="28" t="s">
        <v>396</v>
      </c>
      <c r="D16" s="45" t="s">
        <v>2</v>
      </c>
      <c r="E16" s="51" t="s">
        <v>53</v>
      </c>
    </row>
    <row r="17" spans="1:5" ht="28.5" x14ac:dyDescent="0.25">
      <c r="A17" s="76" t="s">
        <v>336</v>
      </c>
      <c r="B17" s="57" t="s">
        <v>104</v>
      </c>
      <c r="C17" s="24" t="s">
        <v>180</v>
      </c>
      <c r="D17" s="45"/>
      <c r="E17" s="51" t="s">
        <v>54</v>
      </c>
    </row>
    <row r="18" spans="1:5" ht="18" x14ac:dyDescent="0.25">
      <c r="A18" s="76" t="s">
        <v>337</v>
      </c>
      <c r="B18" s="57" t="s">
        <v>84</v>
      </c>
      <c r="C18" s="24" t="s">
        <v>141</v>
      </c>
      <c r="D18" s="45"/>
      <c r="E18" s="51" t="s">
        <v>55</v>
      </c>
    </row>
    <row r="19" spans="1:5" ht="57" x14ac:dyDescent="0.25">
      <c r="A19" s="76" t="s">
        <v>338</v>
      </c>
      <c r="B19" s="58" t="s">
        <v>105</v>
      </c>
      <c r="C19" s="28" t="s">
        <v>397</v>
      </c>
      <c r="D19" s="45" t="s">
        <v>2</v>
      </c>
      <c r="E19" s="53" t="s">
        <v>468</v>
      </c>
    </row>
    <row r="20" spans="1:5" ht="54" x14ac:dyDescent="0.25">
      <c r="A20" s="76" t="s">
        <v>339</v>
      </c>
      <c r="B20" s="40" t="s">
        <v>85</v>
      </c>
      <c r="C20" s="28"/>
      <c r="D20" s="31" t="s">
        <v>23</v>
      </c>
      <c r="E20" s="51"/>
    </row>
    <row r="21" spans="1:5" ht="23.25" x14ac:dyDescent="0.25">
      <c r="A21" s="86" t="s">
        <v>224</v>
      </c>
      <c r="B21" s="87"/>
      <c r="C21" s="88"/>
      <c r="D21" s="90"/>
      <c r="E21" s="91"/>
    </row>
    <row r="22" spans="1:5" ht="36" x14ac:dyDescent="0.25">
      <c r="A22" s="44" t="s">
        <v>230</v>
      </c>
      <c r="B22" s="40" t="s">
        <v>175</v>
      </c>
      <c r="C22" s="28" t="s">
        <v>86</v>
      </c>
      <c r="D22" s="45" t="s">
        <v>186</v>
      </c>
      <c r="E22" s="51">
        <v>0</v>
      </c>
    </row>
    <row r="23" spans="1:5" ht="54" x14ac:dyDescent="0.25">
      <c r="A23" s="45" t="s">
        <v>231</v>
      </c>
      <c r="B23" s="40" t="s">
        <v>398</v>
      </c>
      <c r="C23" s="28"/>
      <c r="D23" s="45" t="s">
        <v>7</v>
      </c>
      <c r="E23" s="51">
        <v>2</v>
      </c>
    </row>
    <row r="24" spans="1:5" ht="54" x14ac:dyDescent="0.25">
      <c r="A24" s="44" t="s">
        <v>232</v>
      </c>
      <c r="B24" s="40" t="s">
        <v>399</v>
      </c>
      <c r="C24" s="28" t="s">
        <v>87</v>
      </c>
      <c r="D24" s="45" t="s">
        <v>8</v>
      </c>
      <c r="E24" s="51" t="s">
        <v>56</v>
      </c>
    </row>
    <row r="25" spans="1:5" ht="54" x14ac:dyDescent="0.25">
      <c r="A25" s="44" t="s">
        <v>233</v>
      </c>
      <c r="B25" s="58" t="s">
        <v>400</v>
      </c>
      <c r="C25" s="24" t="s">
        <v>176</v>
      </c>
      <c r="D25" s="45" t="s">
        <v>402</v>
      </c>
      <c r="E25" s="51" t="s">
        <v>469</v>
      </c>
    </row>
    <row r="26" spans="1:5" ht="36" x14ac:dyDescent="0.25">
      <c r="A26" s="44" t="s">
        <v>234</v>
      </c>
      <c r="B26" s="58" t="s">
        <v>401</v>
      </c>
      <c r="C26" s="24" t="s">
        <v>403</v>
      </c>
      <c r="D26" s="45" t="s">
        <v>178</v>
      </c>
      <c r="E26" s="51" t="s">
        <v>470</v>
      </c>
    </row>
    <row r="27" spans="1:5" ht="18" x14ac:dyDescent="0.25">
      <c r="A27" s="44" t="s">
        <v>235</v>
      </c>
      <c r="B27" s="58" t="s">
        <v>404</v>
      </c>
      <c r="C27" s="24" t="s">
        <v>142</v>
      </c>
      <c r="D27" s="45" t="s">
        <v>1</v>
      </c>
      <c r="E27" s="51">
        <v>1726</v>
      </c>
    </row>
    <row r="28" spans="1:5" ht="36" x14ac:dyDescent="0.25">
      <c r="A28" s="44" t="s">
        <v>236</v>
      </c>
      <c r="B28" s="58" t="s">
        <v>405</v>
      </c>
      <c r="C28" s="24" t="s">
        <v>177</v>
      </c>
      <c r="D28" s="45" t="s">
        <v>1</v>
      </c>
      <c r="E28" s="51" t="s">
        <v>51</v>
      </c>
    </row>
    <row r="29" spans="1:5" ht="42.75" x14ac:dyDescent="0.25">
      <c r="A29" s="44" t="s">
        <v>237</v>
      </c>
      <c r="B29" s="40" t="s">
        <v>406</v>
      </c>
      <c r="C29" s="28" t="s">
        <v>407</v>
      </c>
      <c r="D29" s="31" t="s">
        <v>179</v>
      </c>
      <c r="E29" s="51">
        <v>0</v>
      </c>
    </row>
    <row r="30" spans="1:5" ht="54" x14ac:dyDescent="0.25">
      <c r="A30" s="44" t="s">
        <v>238</v>
      </c>
      <c r="B30" s="40" t="s">
        <v>143</v>
      </c>
      <c r="C30" s="24" t="s">
        <v>145</v>
      </c>
      <c r="D30" s="31" t="s">
        <v>1</v>
      </c>
      <c r="E30" s="51">
        <f>2362*9.5</f>
        <v>22439</v>
      </c>
    </row>
    <row r="31" spans="1:5" ht="36" x14ac:dyDescent="0.25">
      <c r="A31" s="44" t="s">
        <v>239</v>
      </c>
      <c r="B31" s="40" t="s">
        <v>144</v>
      </c>
      <c r="C31" s="24" t="s">
        <v>411</v>
      </c>
      <c r="D31" s="45" t="s">
        <v>1</v>
      </c>
      <c r="E31" s="51">
        <f>180*9.5</f>
        <v>1710</v>
      </c>
    </row>
    <row r="32" spans="1:5" ht="57" x14ac:dyDescent="0.25">
      <c r="A32" s="44" t="s">
        <v>240</v>
      </c>
      <c r="B32" s="40" t="s">
        <v>408</v>
      </c>
      <c r="C32" s="27" t="s">
        <v>409</v>
      </c>
      <c r="D32" s="45" t="s">
        <v>120</v>
      </c>
      <c r="E32" s="51" t="s">
        <v>471</v>
      </c>
    </row>
    <row r="33" spans="1:5" ht="36" x14ac:dyDescent="0.25">
      <c r="A33" s="44" t="s">
        <v>241</v>
      </c>
      <c r="B33" s="58" t="s">
        <v>412</v>
      </c>
      <c r="C33" s="27" t="s">
        <v>340</v>
      </c>
      <c r="D33" s="45" t="s">
        <v>0</v>
      </c>
      <c r="E33" s="51"/>
    </row>
    <row r="34" spans="1:5" ht="36" x14ac:dyDescent="0.25">
      <c r="A34" s="44" t="s">
        <v>242</v>
      </c>
      <c r="B34" s="58" t="s">
        <v>413</v>
      </c>
      <c r="C34" s="27" t="s">
        <v>181</v>
      </c>
      <c r="D34" s="45" t="s">
        <v>0</v>
      </c>
      <c r="E34" s="51"/>
    </row>
    <row r="35" spans="1:5" ht="28.5" x14ac:dyDescent="0.25">
      <c r="A35" s="44" t="s">
        <v>243</v>
      </c>
      <c r="B35" s="40" t="s">
        <v>410</v>
      </c>
      <c r="C35" s="24" t="s">
        <v>183</v>
      </c>
      <c r="D35" s="45" t="s">
        <v>0</v>
      </c>
      <c r="E35" s="121">
        <v>4196</v>
      </c>
    </row>
    <row r="36" spans="1:5" ht="57" x14ac:dyDescent="0.25">
      <c r="A36" s="44" t="s">
        <v>244</v>
      </c>
      <c r="B36" s="40" t="s">
        <v>182</v>
      </c>
      <c r="C36" s="28" t="s">
        <v>184</v>
      </c>
      <c r="D36" s="45" t="s">
        <v>0</v>
      </c>
      <c r="E36" s="53" t="s">
        <v>472</v>
      </c>
    </row>
    <row r="37" spans="1:5" ht="36" x14ac:dyDescent="0.25">
      <c r="A37" s="44" t="s">
        <v>245</v>
      </c>
      <c r="B37" s="57" t="s">
        <v>4</v>
      </c>
      <c r="C37" s="24"/>
      <c r="D37" s="44" t="s">
        <v>0</v>
      </c>
      <c r="E37" s="54">
        <v>1009</v>
      </c>
    </row>
    <row r="38" spans="1:5" ht="18" x14ac:dyDescent="0.25">
      <c r="A38" s="44" t="s">
        <v>246</v>
      </c>
      <c r="B38" s="57" t="s">
        <v>5</v>
      </c>
      <c r="C38" s="24"/>
      <c r="D38" s="44" t="s">
        <v>0</v>
      </c>
      <c r="E38" s="51">
        <v>532</v>
      </c>
    </row>
    <row r="39" spans="1:5" ht="36" x14ac:dyDescent="0.25">
      <c r="A39" s="44" t="s">
        <v>247</v>
      </c>
      <c r="B39" s="61" t="s">
        <v>146</v>
      </c>
      <c r="C39" s="25"/>
      <c r="D39" s="47" t="s">
        <v>114</v>
      </c>
      <c r="E39" s="65">
        <v>605996.43000000005</v>
      </c>
    </row>
    <row r="40" spans="1:5" ht="36" x14ac:dyDescent="0.25">
      <c r="A40" s="44" t="s">
        <v>248</v>
      </c>
      <c r="B40" s="61" t="s">
        <v>501</v>
      </c>
      <c r="C40" s="24" t="s">
        <v>140</v>
      </c>
      <c r="D40" s="44" t="s">
        <v>3</v>
      </c>
      <c r="E40" s="65">
        <v>151408.31</v>
      </c>
    </row>
    <row r="41" spans="1:5" ht="18" x14ac:dyDescent="0.25">
      <c r="A41" s="44" t="s">
        <v>249</v>
      </c>
      <c r="B41" s="58" t="s">
        <v>185</v>
      </c>
      <c r="C41" s="26"/>
      <c r="D41" s="44" t="s">
        <v>3</v>
      </c>
      <c r="E41" s="51"/>
    </row>
    <row r="42" spans="1:5" ht="54" x14ac:dyDescent="0.25">
      <c r="A42" s="44" t="s">
        <v>250</v>
      </c>
      <c r="B42" s="58" t="s">
        <v>414</v>
      </c>
      <c r="C42" s="81"/>
      <c r="D42" s="44" t="s">
        <v>7</v>
      </c>
      <c r="E42" s="65">
        <v>75502.8</v>
      </c>
    </row>
    <row r="43" spans="1:5" ht="54" x14ac:dyDescent="0.25">
      <c r="A43" s="44" t="s">
        <v>251</v>
      </c>
      <c r="B43" s="40" t="s">
        <v>415</v>
      </c>
      <c r="C43" s="27" t="s">
        <v>188</v>
      </c>
      <c r="D43" s="48" t="s">
        <v>187</v>
      </c>
      <c r="E43" s="122" t="s">
        <v>473</v>
      </c>
    </row>
    <row r="44" spans="1:5" ht="72" x14ac:dyDescent="0.25">
      <c r="A44" s="44" t="s">
        <v>252</v>
      </c>
      <c r="B44" s="57" t="s">
        <v>106</v>
      </c>
      <c r="C44" s="32"/>
      <c r="D44" s="44"/>
      <c r="E44" s="123" t="s">
        <v>474</v>
      </c>
    </row>
    <row r="45" spans="1:5" ht="72" x14ac:dyDescent="0.25">
      <c r="A45" s="44" t="s">
        <v>253</v>
      </c>
      <c r="B45" s="57" t="s">
        <v>416</v>
      </c>
      <c r="C45" s="28" t="s">
        <v>417</v>
      </c>
      <c r="D45" s="44"/>
      <c r="E45" s="122" t="s">
        <v>475</v>
      </c>
    </row>
    <row r="46" spans="1:5" ht="54" x14ac:dyDescent="0.25">
      <c r="A46" s="44" t="s">
        <v>254</v>
      </c>
      <c r="B46" s="57" t="s">
        <v>26</v>
      </c>
      <c r="C46" s="24"/>
      <c r="D46" s="44" t="s">
        <v>1</v>
      </c>
      <c r="E46" s="51"/>
    </row>
    <row r="47" spans="1:5" ht="72" x14ac:dyDescent="0.25">
      <c r="A47" s="44" t="s">
        <v>255</v>
      </c>
      <c r="B47" s="57" t="s">
        <v>27</v>
      </c>
      <c r="C47" s="21"/>
      <c r="D47" s="45" t="s">
        <v>1</v>
      </c>
      <c r="E47" s="51"/>
    </row>
    <row r="48" spans="1:5" ht="42.75" x14ac:dyDescent="0.25">
      <c r="A48" s="44" t="s">
        <v>256</v>
      </c>
      <c r="B48" s="57" t="s">
        <v>6</v>
      </c>
      <c r="C48" s="28" t="s">
        <v>189</v>
      </c>
      <c r="D48" s="45" t="s">
        <v>7</v>
      </c>
      <c r="E48" s="51"/>
    </row>
    <row r="49" spans="1:5" ht="108" x14ac:dyDescent="0.25">
      <c r="A49" s="44" t="s">
        <v>257</v>
      </c>
      <c r="B49" s="40" t="s">
        <v>418</v>
      </c>
      <c r="C49" s="28" t="s">
        <v>419</v>
      </c>
      <c r="D49" s="44" t="s">
        <v>7</v>
      </c>
      <c r="E49" s="51"/>
    </row>
    <row r="50" spans="1:5" ht="23.25" x14ac:dyDescent="0.25">
      <c r="A50" s="86" t="s">
        <v>223</v>
      </c>
      <c r="B50" s="87"/>
      <c r="C50" s="88"/>
      <c r="D50" s="90"/>
      <c r="E50" s="92"/>
    </row>
    <row r="51" spans="1:5" ht="57" x14ac:dyDescent="0.25">
      <c r="A51" s="44" t="s">
        <v>430</v>
      </c>
      <c r="B51" s="57" t="s">
        <v>420</v>
      </c>
      <c r="C51" s="28" t="s">
        <v>421</v>
      </c>
      <c r="D51" s="31" t="s">
        <v>190</v>
      </c>
      <c r="E51" s="53" t="s">
        <v>476</v>
      </c>
    </row>
    <row r="52" spans="1:5" ht="99.75" x14ac:dyDescent="0.25">
      <c r="A52" s="44" t="s">
        <v>258</v>
      </c>
      <c r="B52" s="57" t="s">
        <v>151</v>
      </c>
      <c r="C52" s="28" t="s">
        <v>422</v>
      </c>
      <c r="D52" s="31" t="s">
        <v>191</v>
      </c>
      <c r="E52" s="124" t="s">
        <v>477</v>
      </c>
    </row>
    <row r="53" spans="1:5" ht="90" x14ac:dyDescent="0.25">
      <c r="A53" s="44" t="s">
        <v>259</v>
      </c>
      <c r="B53" s="57" t="s">
        <v>149</v>
      </c>
      <c r="C53" s="28" t="s">
        <v>423</v>
      </c>
      <c r="D53" s="45"/>
      <c r="E53" s="51"/>
    </row>
    <row r="54" spans="1:5" ht="57" x14ac:dyDescent="0.25">
      <c r="A54" s="44" t="s">
        <v>260</v>
      </c>
      <c r="B54" s="61" t="s">
        <v>150</v>
      </c>
      <c r="C54" s="24" t="s">
        <v>424</v>
      </c>
      <c r="D54" s="21"/>
      <c r="E54" s="51"/>
    </row>
    <row r="55" spans="1:5" ht="54" x14ac:dyDescent="0.25">
      <c r="A55" s="44" t="s">
        <v>261</v>
      </c>
      <c r="B55" s="61" t="s">
        <v>425</v>
      </c>
      <c r="C55" s="28" t="s">
        <v>426</v>
      </c>
      <c r="D55" s="47" t="s">
        <v>2</v>
      </c>
      <c r="E55" s="125">
        <v>1</v>
      </c>
    </row>
    <row r="56" spans="1:5" ht="72" x14ac:dyDescent="0.25">
      <c r="A56" s="44" t="s">
        <v>262</v>
      </c>
      <c r="B56" s="61" t="s">
        <v>428</v>
      </c>
      <c r="C56" s="28" t="s">
        <v>427</v>
      </c>
      <c r="D56" s="44" t="s">
        <v>192</v>
      </c>
      <c r="E56" s="53" t="s">
        <v>57</v>
      </c>
    </row>
    <row r="57" spans="1:5" ht="23.25" x14ac:dyDescent="0.25">
      <c r="A57" s="86" t="s">
        <v>222</v>
      </c>
      <c r="B57" s="87"/>
      <c r="C57" s="88"/>
      <c r="D57" s="90"/>
      <c r="E57" s="91"/>
    </row>
    <row r="58" spans="1:5" ht="54" x14ac:dyDescent="0.25">
      <c r="A58" s="44" t="s">
        <v>263</v>
      </c>
      <c r="B58" s="61" t="s">
        <v>429</v>
      </c>
      <c r="C58" s="24" t="s">
        <v>152</v>
      </c>
      <c r="D58" s="44" t="s">
        <v>0</v>
      </c>
      <c r="E58" s="51">
        <f>2520-2350</f>
        <v>170</v>
      </c>
    </row>
    <row r="59" spans="1:5" ht="105" x14ac:dyDescent="0.25">
      <c r="A59" s="44">
        <v>50</v>
      </c>
      <c r="B59" s="58" t="s">
        <v>431</v>
      </c>
      <c r="C59" s="115" t="s">
        <v>194</v>
      </c>
      <c r="D59" s="44" t="s">
        <v>193</v>
      </c>
      <c r="E59" s="124" t="s">
        <v>492</v>
      </c>
    </row>
    <row r="60" spans="1:5" ht="54" x14ac:dyDescent="0.25">
      <c r="A60" s="44" t="s">
        <v>264</v>
      </c>
      <c r="B60" s="57" t="s">
        <v>502</v>
      </c>
      <c r="C60" s="28" t="s">
        <v>432</v>
      </c>
      <c r="D60" s="44" t="s">
        <v>195</v>
      </c>
      <c r="E60" s="53">
        <v>5.8109999999999999</v>
      </c>
    </row>
    <row r="61" spans="1:5" ht="54" x14ac:dyDescent="0.25">
      <c r="A61" s="44" t="s">
        <v>265</v>
      </c>
      <c r="B61" s="58" t="s">
        <v>503</v>
      </c>
      <c r="C61" s="28" t="s">
        <v>433</v>
      </c>
      <c r="D61" s="44" t="s">
        <v>195</v>
      </c>
      <c r="E61" s="53">
        <v>5.56</v>
      </c>
    </row>
    <row r="62" spans="1:5" ht="54" x14ac:dyDescent="0.25">
      <c r="A62" s="44" t="s">
        <v>266</v>
      </c>
      <c r="B62" s="137" t="s">
        <v>504</v>
      </c>
      <c r="C62" s="24" t="s">
        <v>434</v>
      </c>
      <c r="D62" s="82" t="s">
        <v>114</v>
      </c>
      <c r="E62" s="53"/>
    </row>
    <row r="63" spans="1:5" ht="114" x14ac:dyDescent="0.25">
      <c r="A63" s="44" t="s">
        <v>267</v>
      </c>
      <c r="B63" s="40" t="s">
        <v>196</v>
      </c>
      <c r="C63" s="28" t="s">
        <v>436</v>
      </c>
      <c r="D63" s="31" t="s">
        <v>197</v>
      </c>
      <c r="E63" s="53" t="s">
        <v>58</v>
      </c>
    </row>
    <row r="64" spans="1:5" ht="57" x14ac:dyDescent="0.25">
      <c r="A64" s="44" t="s">
        <v>268</v>
      </c>
      <c r="B64" s="58" t="s">
        <v>200</v>
      </c>
      <c r="C64" s="117" t="s">
        <v>435</v>
      </c>
      <c r="D64" s="31" t="s">
        <v>197</v>
      </c>
      <c r="E64" s="53" t="s">
        <v>478</v>
      </c>
    </row>
    <row r="65" spans="1:5" ht="57" x14ac:dyDescent="0.25">
      <c r="A65" s="44" t="s">
        <v>269</v>
      </c>
      <c r="B65" s="40" t="s">
        <v>201</v>
      </c>
      <c r="C65" s="116" t="s">
        <v>435</v>
      </c>
      <c r="D65" s="31" t="s">
        <v>197</v>
      </c>
      <c r="E65" s="53" t="s">
        <v>479</v>
      </c>
    </row>
    <row r="66" spans="1:5" ht="54" x14ac:dyDescent="0.25">
      <c r="A66" s="44" t="s">
        <v>270</v>
      </c>
      <c r="B66" s="57" t="s">
        <v>505</v>
      </c>
      <c r="C66" s="27" t="s">
        <v>437</v>
      </c>
      <c r="D66" s="31" t="s">
        <v>465</v>
      </c>
      <c r="E66" s="53"/>
    </row>
    <row r="67" spans="1:5" ht="36" x14ac:dyDescent="0.25">
      <c r="A67" s="44" t="s">
        <v>271</v>
      </c>
      <c r="B67" s="58" t="s">
        <v>198</v>
      </c>
      <c r="C67" s="117" t="s">
        <v>438</v>
      </c>
      <c r="D67" s="31" t="s">
        <v>465</v>
      </c>
      <c r="E67" s="53"/>
    </row>
    <row r="68" spans="1:5" ht="54" x14ac:dyDescent="0.25">
      <c r="A68" s="44" t="s">
        <v>272</v>
      </c>
      <c r="B68" s="40" t="s">
        <v>199</v>
      </c>
      <c r="C68" s="116" t="s">
        <v>438</v>
      </c>
      <c r="D68" s="31" t="s">
        <v>465</v>
      </c>
      <c r="E68" s="53"/>
    </row>
    <row r="69" spans="1:5" ht="45" x14ac:dyDescent="0.25">
      <c r="A69" s="44">
        <v>60</v>
      </c>
      <c r="B69" s="58" t="s">
        <v>439</v>
      </c>
      <c r="C69" s="115" t="s">
        <v>440</v>
      </c>
      <c r="D69" s="25" t="s">
        <v>173</v>
      </c>
      <c r="E69" s="53"/>
    </row>
    <row r="70" spans="1:5" ht="36" x14ac:dyDescent="0.25">
      <c r="A70" s="44">
        <v>61</v>
      </c>
      <c r="B70" s="61" t="s">
        <v>506</v>
      </c>
      <c r="C70" s="115" t="s">
        <v>441</v>
      </c>
      <c r="D70" s="46" t="s">
        <v>172</v>
      </c>
      <c r="E70" s="53"/>
    </row>
    <row r="71" spans="1:5" ht="60" x14ac:dyDescent="0.25">
      <c r="A71" s="44" t="s">
        <v>273</v>
      </c>
      <c r="B71" s="40" t="s">
        <v>442</v>
      </c>
      <c r="C71" s="84" t="s">
        <v>443</v>
      </c>
      <c r="D71" s="45"/>
      <c r="E71" s="53"/>
    </row>
    <row r="72" spans="1:5" ht="60" x14ac:dyDescent="0.25">
      <c r="A72" s="44" t="s">
        <v>274</v>
      </c>
      <c r="B72" s="58" t="s">
        <v>507</v>
      </c>
      <c r="C72" s="115" t="s">
        <v>444</v>
      </c>
      <c r="D72" s="46"/>
      <c r="E72" s="53"/>
    </row>
    <row r="73" spans="1:5" ht="105" x14ac:dyDescent="0.25">
      <c r="A73" s="44" t="s">
        <v>275</v>
      </c>
      <c r="B73" s="40" t="s">
        <v>508</v>
      </c>
      <c r="C73" s="118" t="s">
        <v>445</v>
      </c>
      <c r="D73" s="45" t="s">
        <v>174</v>
      </c>
      <c r="E73" s="53"/>
    </row>
    <row r="74" spans="1:5" ht="54" x14ac:dyDescent="0.25">
      <c r="A74" s="44" t="s">
        <v>276</v>
      </c>
      <c r="B74" s="40" t="s">
        <v>509</v>
      </c>
      <c r="C74" s="40" t="s">
        <v>493</v>
      </c>
      <c r="D74" s="45" t="s">
        <v>2</v>
      </c>
      <c r="E74" s="53"/>
    </row>
    <row r="75" spans="1:5" ht="72" x14ac:dyDescent="0.25">
      <c r="A75" s="44" t="s">
        <v>277</v>
      </c>
      <c r="B75" s="57" t="s">
        <v>510</v>
      </c>
      <c r="C75" s="84" t="s">
        <v>446</v>
      </c>
      <c r="D75" s="83" t="s">
        <v>2</v>
      </c>
      <c r="E75" s="53"/>
    </row>
    <row r="76" spans="1:5" ht="54" x14ac:dyDescent="0.25">
      <c r="A76" s="44" t="s">
        <v>278</v>
      </c>
      <c r="B76" s="57" t="s">
        <v>170</v>
      </c>
      <c r="C76" s="84" t="s">
        <v>447</v>
      </c>
      <c r="D76" s="83" t="s">
        <v>2</v>
      </c>
      <c r="E76" s="53"/>
    </row>
    <row r="77" spans="1:5" ht="72" x14ac:dyDescent="0.25">
      <c r="A77" s="44" t="s">
        <v>279</v>
      </c>
      <c r="B77" s="57" t="s">
        <v>520</v>
      </c>
      <c r="C77" s="84"/>
      <c r="D77" s="59" t="s">
        <v>519</v>
      </c>
      <c r="E77" s="53"/>
    </row>
    <row r="78" spans="1:5" ht="23.25" x14ac:dyDescent="0.25">
      <c r="A78" s="86" t="s">
        <v>203</v>
      </c>
      <c r="B78" s="87"/>
      <c r="C78" s="88"/>
      <c r="D78" s="90"/>
      <c r="E78" s="91"/>
    </row>
    <row r="79" spans="1:5" ht="72" x14ac:dyDescent="0.25">
      <c r="A79" s="44" t="s">
        <v>280</v>
      </c>
      <c r="B79" s="40" t="s">
        <v>204</v>
      </c>
      <c r="C79" s="119" t="s">
        <v>227</v>
      </c>
      <c r="D79" s="49" t="s">
        <v>114</v>
      </c>
      <c r="E79" s="127">
        <v>15357000</v>
      </c>
    </row>
    <row r="80" spans="1:5" ht="54" x14ac:dyDescent="0.25">
      <c r="A80" s="44" t="s">
        <v>281</v>
      </c>
      <c r="B80" s="58" t="s">
        <v>229</v>
      </c>
      <c r="C80" s="28" t="s">
        <v>202</v>
      </c>
      <c r="D80" s="49" t="s">
        <v>114</v>
      </c>
      <c r="E80" s="127">
        <v>99584195</v>
      </c>
    </row>
    <row r="81" spans="1:5" ht="114" x14ac:dyDescent="0.25">
      <c r="A81" s="44" t="s">
        <v>282</v>
      </c>
      <c r="B81" s="57" t="s">
        <v>228</v>
      </c>
      <c r="C81" s="28" t="s">
        <v>448</v>
      </c>
      <c r="D81" s="44" t="s">
        <v>2</v>
      </c>
      <c r="E81" s="53" t="s">
        <v>480</v>
      </c>
    </row>
    <row r="82" spans="1:5" ht="36" x14ac:dyDescent="0.25">
      <c r="A82" s="44" t="s">
        <v>283</v>
      </c>
      <c r="B82" s="61" t="s">
        <v>153</v>
      </c>
      <c r="C82" s="28" t="s">
        <v>227</v>
      </c>
      <c r="D82" s="49" t="s">
        <v>114</v>
      </c>
      <c r="E82" s="53" t="s">
        <v>481</v>
      </c>
    </row>
    <row r="83" spans="1:5" ht="72" x14ac:dyDescent="0.25">
      <c r="A83" s="44" t="s">
        <v>284</v>
      </c>
      <c r="B83" s="57" t="s">
        <v>25</v>
      </c>
      <c r="C83" s="85"/>
      <c r="D83" s="44" t="s">
        <v>108</v>
      </c>
      <c r="E83" s="126" t="s">
        <v>482</v>
      </c>
    </row>
    <row r="84" spans="1:5" ht="72" x14ac:dyDescent="0.25">
      <c r="A84" s="44" t="s">
        <v>285</v>
      </c>
      <c r="B84" s="58" t="s">
        <v>205</v>
      </c>
      <c r="C84" s="63" t="s">
        <v>227</v>
      </c>
      <c r="D84" s="49" t="s">
        <v>114</v>
      </c>
      <c r="E84" s="127">
        <v>99584195</v>
      </c>
    </row>
    <row r="85" spans="1:5" ht="54" x14ac:dyDescent="0.25">
      <c r="A85" s="44" t="s">
        <v>286</v>
      </c>
      <c r="B85" s="61" t="s">
        <v>206</v>
      </c>
      <c r="C85" s="28" t="s">
        <v>449</v>
      </c>
      <c r="D85" s="44" t="s">
        <v>2</v>
      </c>
      <c r="E85" s="53" t="s">
        <v>97</v>
      </c>
    </row>
    <row r="86" spans="1:5" ht="36" x14ac:dyDescent="0.25">
      <c r="A86" s="44" t="s">
        <v>287</v>
      </c>
      <c r="B86" s="61" t="s">
        <v>154</v>
      </c>
      <c r="C86" s="27" t="s">
        <v>227</v>
      </c>
      <c r="D86" s="49" t="s">
        <v>114</v>
      </c>
      <c r="E86" s="127">
        <v>84171202</v>
      </c>
    </row>
    <row r="87" spans="1:5" ht="36" x14ac:dyDescent="0.25">
      <c r="A87" s="44" t="s">
        <v>288</v>
      </c>
      <c r="B87" s="57" t="s">
        <v>10</v>
      </c>
      <c r="C87" s="27" t="s">
        <v>227</v>
      </c>
      <c r="D87" s="45" t="s">
        <v>2</v>
      </c>
      <c r="E87" s="51">
        <v>32.85</v>
      </c>
    </row>
    <row r="88" spans="1:5" ht="36" x14ac:dyDescent="0.25">
      <c r="A88" s="44" t="s">
        <v>289</v>
      </c>
      <c r="B88" s="57" t="s">
        <v>11</v>
      </c>
      <c r="C88" s="27" t="s">
        <v>227</v>
      </c>
      <c r="D88" s="45" t="s">
        <v>12</v>
      </c>
      <c r="E88" s="51">
        <v>6.3090000000000002</v>
      </c>
    </row>
    <row r="89" spans="1:5" ht="18" x14ac:dyDescent="0.25">
      <c r="A89" s="93"/>
      <c r="B89" s="93"/>
      <c r="C89" s="94"/>
      <c r="D89" s="95"/>
      <c r="E89" s="91"/>
    </row>
    <row r="90" spans="1:5" ht="57" x14ac:dyDescent="0.25">
      <c r="A90" s="44" t="s">
        <v>290</v>
      </c>
      <c r="B90" s="57" t="s">
        <v>90</v>
      </c>
      <c r="C90" s="24" t="s">
        <v>450</v>
      </c>
      <c r="D90" s="49" t="s">
        <v>114</v>
      </c>
      <c r="E90" s="127">
        <v>42397800</v>
      </c>
    </row>
    <row r="91" spans="1:5" ht="54" x14ac:dyDescent="0.25">
      <c r="A91" s="44" t="s">
        <v>291</v>
      </c>
      <c r="B91" s="57" t="s">
        <v>155</v>
      </c>
      <c r="C91" s="21"/>
      <c r="D91" s="44"/>
      <c r="E91" s="51" t="s">
        <v>483</v>
      </c>
    </row>
    <row r="92" spans="1:5" ht="54" x14ac:dyDescent="0.25">
      <c r="A92" s="44" t="s">
        <v>292</v>
      </c>
      <c r="B92" s="57" t="s">
        <v>207</v>
      </c>
      <c r="C92" s="28" t="s">
        <v>156</v>
      </c>
      <c r="D92" s="49" t="s">
        <v>114</v>
      </c>
      <c r="E92" s="53" t="s">
        <v>484</v>
      </c>
    </row>
    <row r="93" spans="1:5" ht="54" x14ac:dyDescent="0.25">
      <c r="A93" s="44" t="s">
        <v>293</v>
      </c>
      <c r="B93" s="57" t="s">
        <v>157</v>
      </c>
      <c r="C93" s="28" t="s">
        <v>158</v>
      </c>
      <c r="D93" s="49" t="s">
        <v>114</v>
      </c>
      <c r="E93" s="51">
        <v>0</v>
      </c>
    </row>
    <row r="94" spans="1:5" ht="54" x14ac:dyDescent="0.25">
      <c r="A94" s="44" t="s">
        <v>294</v>
      </c>
      <c r="B94" s="57" t="s">
        <v>451</v>
      </c>
      <c r="C94" s="28" t="s">
        <v>208</v>
      </c>
      <c r="D94" s="49" t="s">
        <v>114</v>
      </c>
      <c r="E94" s="127">
        <v>27121051</v>
      </c>
    </row>
    <row r="95" spans="1:5" ht="72" x14ac:dyDescent="0.25">
      <c r="A95" s="44" t="s">
        <v>295</v>
      </c>
      <c r="B95" s="57" t="s">
        <v>452</v>
      </c>
      <c r="C95" s="28" t="s">
        <v>209</v>
      </c>
      <c r="D95" s="49" t="s">
        <v>114</v>
      </c>
      <c r="E95" s="65"/>
    </row>
    <row r="96" spans="1:5" ht="72" x14ac:dyDescent="0.25">
      <c r="A96" s="44" t="s">
        <v>296</v>
      </c>
      <c r="B96" s="57" t="s">
        <v>159</v>
      </c>
      <c r="C96" s="21"/>
      <c r="D96" s="49" t="s">
        <v>114</v>
      </c>
      <c r="E96" s="127">
        <v>19012000</v>
      </c>
    </row>
    <row r="97" spans="1:5" ht="90" x14ac:dyDescent="0.25">
      <c r="A97" s="44" t="s">
        <v>297</v>
      </c>
      <c r="B97" s="57" t="s">
        <v>88</v>
      </c>
      <c r="C97" s="28" t="s">
        <v>453</v>
      </c>
      <c r="D97" s="49" t="s">
        <v>114</v>
      </c>
      <c r="E97" s="127">
        <v>2170000</v>
      </c>
    </row>
    <row r="98" spans="1:5" ht="36" x14ac:dyDescent="0.25">
      <c r="A98" s="44" t="s">
        <v>298</v>
      </c>
      <c r="B98" s="57" t="s">
        <v>9</v>
      </c>
      <c r="C98" s="24"/>
      <c r="D98" s="49" t="s">
        <v>114</v>
      </c>
      <c r="E98" s="127">
        <v>342000</v>
      </c>
    </row>
    <row r="99" spans="1:5" ht="36" x14ac:dyDescent="0.25">
      <c r="A99" s="44" t="s">
        <v>299</v>
      </c>
      <c r="B99" s="57" t="s">
        <v>454</v>
      </c>
      <c r="C99" s="28" t="s">
        <v>210</v>
      </c>
      <c r="D99" s="49" t="s">
        <v>114</v>
      </c>
      <c r="E99" s="127">
        <v>231000</v>
      </c>
    </row>
    <row r="100" spans="1:5" ht="23.25" x14ac:dyDescent="0.25">
      <c r="A100" s="86" t="s">
        <v>226</v>
      </c>
      <c r="B100" s="93"/>
      <c r="C100" s="96"/>
      <c r="D100" s="97"/>
      <c r="E100" s="91"/>
    </row>
    <row r="101" spans="1:5" ht="54" x14ac:dyDescent="0.25">
      <c r="A101" s="44" t="s">
        <v>300</v>
      </c>
      <c r="B101" s="57" t="s">
        <v>100</v>
      </c>
      <c r="C101" s="25" t="s">
        <v>455</v>
      </c>
      <c r="D101" s="44"/>
      <c r="E101" s="128" t="s">
        <v>485</v>
      </c>
    </row>
    <row r="102" spans="1:5" ht="18" x14ac:dyDescent="0.25">
      <c r="A102" s="44" t="s">
        <v>301</v>
      </c>
      <c r="B102" s="40" t="s">
        <v>109</v>
      </c>
      <c r="C102" s="27" t="s">
        <v>107</v>
      </c>
      <c r="D102" s="44"/>
      <c r="E102" s="51" t="s">
        <v>42</v>
      </c>
    </row>
    <row r="103" spans="1:5" ht="36" x14ac:dyDescent="0.25">
      <c r="A103" s="44" t="s">
        <v>302</v>
      </c>
      <c r="B103" s="40" t="s">
        <v>212</v>
      </c>
      <c r="C103" s="12"/>
      <c r="D103" s="44" t="s">
        <v>116</v>
      </c>
      <c r="E103" s="70" t="s">
        <v>486</v>
      </c>
    </row>
    <row r="104" spans="1:5" ht="42.75" x14ac:dyDescent="0.25">
      <c r="A104" s="44" t="s">
        <v>303</v>
      </c>
      <c r="B104" s="40" t="s">
        <v>213</v>
      </c>
      <c r="C104" s="27" t="s">
        <v>211</v>
      </c>
      <c r="D104" s="44" t="s">
        <v>16</v>
      </c>
      <c r="E104" s="51" t="s">
        <v>487</v>
      </c>
    </row>
    <row r="105" spans="1:5" ht="36" x14ac:dyDescent="0.25">
      <c r="A105" s="44" t="s">
        <v>304</v>
      </c>
      <c r="B105" s="57" t="s">
        <v>110</v>
      </c>
      <c r="C105" s="27" t="s">
        <v>111</v>
      </c>
      <c r="D105" s="44"/>
      <c r="E105" s="51" t="s">
        <v>59</v>
      </c>
    </row>
    <row r="106" spans="1:5" ht="54" x14ac:dyDescent="0.25">
      <c r="A106" s="44" t="s">
        <v>305</v>
      </c>
      <c r="B106" s="57" t="s">
        <v>214</v>
      </c>
      <c r="C106" s="27"/>
      <c r="D106" s="44"/>
      <c r="E106" s="69" t="s">
        <v>112</v>
      </c>
    </row>
    <row r="107" spans="1:5" ht="72" x14ac:dyDescent="0.25">
      <c r="A107" s="44" t="s">
        <v>306</v>
      </c>
      <c r="B107" s="57" t="s">
        <v>456</v>
      </c>
      <c r="C107" s="27" t="s">
        <v>113</v>
      </c>
      <c r="D107" s="44" t="s">
        <v>114</v>
      </c>
      <c r="E107" s="53" t="s">
        <v>488</v>
      </c>
    </row>
    <row r="108" spans="1:5" ht="72" x14ac:dyDescent="0.25">
      <c r="A108" s="44" t="s">
        <v>307</v>
      </c>
      <c r="B108" s="57" t="s">
        <v>115</v>
      </c>
      <c r="C108" s="25" t="s">
        <v>215</v>
      </c>
      <c r="D108" s="44"/>
      <c r="E108" s="53" t="s">
        <v>489</v>
      </c>
    </row>
    <row r="109" spans="1:5" ht="108" x14ac:dyDescent="0.25">
      <c r="A109" s="44" t="s">
        <v>308</v>
      </c>
      <c r="B109" s="57" t="s">
        <v>89</v>
      </c>
      <c r="C109" s="27"/>
      <c r="D109" s="44" t="s">
        <v>16</v>
      </c>
      <c r="E109" s="53" t="s">
        <v>490</v>
      </c>
    </row>
    <row r="110" spans="1:5" ht="90" x14ac:dyDescent="0.25">
      <c r="A110" s="44" t="s">
        <v>309</v>
      </c>
      <c r="B110" s="57" t="s">
        <v>123</v>
      </c>
      <c r="C110" s="27"/>
      <c r="D110" s="44" t="s">
        <v>16</v>
      </c>
      <c r="E110" s="51">
        <v>14</v>
      </c>
    </row>
    <row r="111" spans="1:5" ht="54" x14ac:dyDescent="0.25">
      <c r="A111" s="44" t="s">
        <v>310</v>
      </c>
      <c r="B111" s="57" t="s">
        <v>122</v>
      </c>
      <c r="C111" s="26"/>
      <c r="D111" s="44" t="s">
        <v>16</v>
      </c>
      <c r="E111" s="51"/>
    </row>
    <row r="112" spans="1:5" ht="18" x14ac:dyDescent="0.25">
      <c r="A112" s="44" t="s">
        <v>311</v>
      </c>
      <c r="B112" s="57" t="s">
        <v>117</v>
      </c>
      <c r="C112" s="27"/>
      <c r="D112" s="44" t="s">
        <v>116</v>
      </c>
      <c r="E112" s="70">
        <v>42061</v>
      </c>
    </row>
    <row r="113" spans="1:5" ht="90" x14ac:dyDescent="0.25">
      <c r="A113" s="44" t="s">
        <v>312</v>
      </c>
      <c r="B113" s="61" t="s">
        <v>216</v>
      </c>
      <c r="C113" s="26"/>
      <c r="D113" s="44" t="s">
        <v>116</v>
      </c>
      <c r="E113" s="129" t="s">
        <v>60</v>
      </c>
    </row>
    <row r="114" spans="1:5" ht="23.25" x14ac:dyDescent="0.25">
      <c r="A114" s="86" t="s">
        <v>220</v>
      </c>
      <c r="B114" s="93"/>
      <c r="C114" s="96"/>
      <c r="D114" s="97"/>
      <c r="E114" s="91"/>
    </row>
    <row r="115" spans="1:5" ht="36" x14ac:dyDescent="0.25">
      <c r="A115" s="44" t="s">
        <v>457</v>
      </c>
      <c r="B115" s="61" t="s">
        <v>161</v>
      </c>
      <c r="C115" s="27" t="s">
        <v>217</v>
      </c>
      <c r="D115" s="50"/>
      <c r="E115" s="130">
        <v>24</v>
      </c>
    </row>
    <row r="116" spans="1:5" ht="54" x14ac:dyDescent="0.25">
      <c r="A116" s="44" t="s">
        <v>458</v>
      </c>
      <c r="B116" s="57" t="s">
        <v>160</v>
      </c>
      <c r="C116" s="21"/>
      <c r="D116" s="44" t="s">
        <v>13</v>
      </c>
      <c r="E116" s="53" t="s">
        <v>61</v>
      </c>
    </row>
    <row r="117" spans="1:5" ht="71.25" x14ac:dyDescent="0.25">
      <c r="A117" s="44" t="s">
        <v>313</v>
      </c>
      <c r="B117" s="57" t="s">
        <v>162</v>
      </c>
      <c r="C117" s="27" t="s">
        <v>459</v>
      </c>
      <c r="D117" s="44" t="s">
        <v>2</v>
      </c>
      <c r="E117" s="73" t="s">
        <v>516</v>
      </c>
    </row>
    <row r="118" spans="1:5" ht="85.5" x14ac:dyDescent="0.25">
      <c r="A118" s="44" t="s">
        <v>314</v>
      </c>
      <c r="B118" s="57" t="s">
        <v>163</v>
      </c>
      <c r="C118" s="28" t="s">
        <v>460</v>
      </c>
      <c r="D118" s="44" t="s">
        <v>164</v>
      </c>
      <c r="E118" s="73" t="s">
        <v>517</v>
      </c>
    </row>
    <row r="119" spans="1:5" ht="72" x14ac:dyDescent="0.25">
      <c r="A119" s="44" t="s">
        <v>315</v>
      </c>
      <c r="B119" s="57" t="s">
        <v>218</v>
      </c>
      <c r="C119" s="28" t="s">
        <v>137</v>
      </c>
      <c r="D119" s="45" t="s">
        <v>14</v>
      </c>
      <c r="E119" s="70">
        <v>42095</v>
      </c>
    </row>
    <row r="120" spans="1:5" ht="54" x14ac:dyDescent="0.25">
      <c r="A120" s="44" t="s">
        <v>316</v>
      </c>
      <c r="B120" s="57" t="s">
        <v>165</v>
      </c>
      <c r="C120" s="28" t="s">
        <v>138</v>
      </c>
      <c r="D120" s="45" t="s">
        <v>14</v>
      </c>
      <c r="E120" s="70">
        <v>42948</v>
      </c>
    </row>
    <row r="121" spans="1:5" ht="23.25" x14ac:dyDescent="0.25">
      <c r="A121" s="86" t="s">
        <v>219</v>
      </c>
      <c r="B121" s="93"/>
      <c r="C121" s="94"/>
      <c r="D121" s="95"/>
      <c r="E121" s="99"/>
    </row>
    <row r="122" spans="1:5" ht="18" x14ac:dyDescent="0.25">
      <c r="A122" s="44" t="s">
        <v>317</v>
      </c>
      <c r="B122" s="57" t="s">
        <v>15</v>
      </c>
      <c r="C122" s="27" t="s">
        <v>139</v>
      </c>
      <c r="D122" s="44"/>
      <c r="E122" s="51" t="s">
        <v>62</v>
      </c>
    </row>
    <row r="123" spans="1:5" ht="42.75" x14ac:dyDescent="0.25">
      <c r="A123" s="44" t="s">
        <v>318</v>
      </c>
      <c r="B123" s="61" t="s">
        <v>17</v>
      </c>
      <c r="C123" s="28" t="s">
        <v>461</v>
      </c>
      <c r="D123" s="45"/>
      <c r="E123" s="53" t="s">
        <v>491</v>
      </c>
    </row>
    <row r="124" spans="1:5" ht="57" x14ac:dyDescent="0.25">
      <c r="A124" s="44" t="s">
        <v>319</v>
      </c>
      <c r="B124" s="61" t="s">
        <v>166</v>
      </c>
      <c r="C124" s="28" t="s">
        <v>462</v>
      </c>
      <c r="D124" s="45"/>
      <c r="E124" s="51" t="s">
        <v>51</v>
      </c>
    </row>
    <row r="125" spans="1:5" ht="42.75" x14ac:dyDescent="0.25">
      <c r="A125" s="44" t="s">
        <v>320</v>
      </c>
      <c r="B125" s="61" t="s">
        <v>167</v>
      </c>
      <c r="C125" s="28" t="s">
        <v>463</v>
      </c>
      <c r="D125" s="45"/>
      <c r="E125" s="51" t="s">
        <v>51</v>
      </c>
    </row>
    <row r="126" spans="1:5" ht="72" x14ac:dyDescent="0.25">
      <c r="A126" s="44" t="s">
        <v>321</v>
      </c>
      <c r="B126" s="61" t="s">
        <v>18</v>
      </c>
      <c r="C126" s="24" t="s">
        <v>79</v>
      </c>
      <c r="D126" s="45"/>
      <c r="E126" s="51"/>
    </row>
    <row r="127" spans="1:5" ht="54" x14ac:dyDescent="0.25">
      <c r="A127" s="44" t="s">
        <v>322</v>
      </c>
      <c r="B127" s="57" t="s">
        <v>19</v>
      </c>
      <c r="C127" s="28" t="s">
        <v>464</v>
      </c>
      <c r="D127" s="44"/>
      <c r="E127" s="51" t="s">
        <v>51</v>
      </c>
    </row>
    <row r="128" spans="1:5" ht="54" x14ac:dyDescent="0.25">
      <c r="A128" s="44" t="s">
        <v>323</v>
      </c>
      <c r="B128" s="57" t="s">
        <v>21</v>
      </c>
      <c r="C128" s="24" t="s">
        <v>79</v>
      </c>
      <c r="D128" s="44"/>
      <c r="E128" s="74" t="s">
        <v>63</v>
      </c>
    </row>
    <row r="129" spans="1:5" ht="54" x14ac:dyDescent="0.25">
      <c r="A129" s="44" t="s">
        <v>324</v>
      </c>
      <c r="B129" s="57" t="s">
        <v>20</v>
      </c>
      <c r="C129" s="24" t="s">
        <v>221</v>
      </c>
      <c r="D129" s="44"/>
      <c r="E129" s="74" t="s">
        <v>64</v>
      </c>
    </row>
    <row r="130" spans="1:5" ht="57" x14ac:dyDescent="0.25">
      <c r="A130" s="44" t="s">
        <v>325</v>
      </c>
      <c r="B130" s="57" t="s">
        <v>22</v>
      </c>
      <c r="C130" s="24"/>
      <c r="D130" s="44"/>
      <c r="E130" s="53" t="s">
        <v>98</v>
      </c>
    </row>
    <row r="131" spans="1:5" x14ac:dyDescent="0.25">
      <c r="B131" s="140"/>
    </row>
  </sheetData>
  <mergeCells count="5">
    <mergeCell ref="A4:A5"/>
    <mergeCell ref="B4:B5"/>
    <mergeCell ref="C4:C5"/>
    <mergeCell ref="D4:D5"/>
    <mergeCell ref="E4:E5"/>
  </mergeCells>
  <hyperlinks>
    <hyperlink ref="E128" r:id="rId1"/>
    <hyperlink ref="E129" r:id="rId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'Vzorový projekt SSC'!E11:E11</xm:f>
              <xm:sqref>E11</xm:sqref>
            </x14:sparkline>
            <x14:sparkline>
              <xm:f>'Vzorový projekt SSC'!E12:E12</xm:f>
              <xm:sqref>E12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E10" sqref="E10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131" customWidth="1"/>
    <col min="4" max="4" width="15.140625" style="11" customWidth="1"/>
    <col min="5" max="5" width="53.7109375" customWidth="1"/>
  </cols>
  <sheetData>
    <row r="1" spans="1:5" ht="18" x14ac:dyDescent="0.25">
      <c r="A1" s="4"/>
      <c r="B1" s="113" t="s">
        <v>521</v>
      </c>
      <c r="C1" s="143">
        <v>43266</v>
      </c>
      <c r="D1" s="3"/>
      <c r="E1" s="10"/>
    </row>
    <row r="2" spans="1:5" ht="18" x14ac:dyDescent="0.25">
      <c r="A2" s="5"/>
      <c r="B2" s="113" t="s">
        <v>522</v>
      </c>
      <c r="C2" s="23"/>
      <c r="D2" s="3"/>
      <c r="E2" s="10"/>
    </row>
    <row r="3" spans="1:5" ht="18.75" thickBot="1" x14ac:dyDescent="0.3">
      <c r="A3" s="2"/>
      <c r="B3" s="113"/>
      <c r="C3" s="23"/>
      <c r="D3" s="3"/>
      <c r="E3" s="10"/>
    </row>
    <row r="4" spans="1:5" ht="15" customHeight="1" x14ac:dyDescent="0.25">
      <c r="A4" s="223" t="s">
        <v>386</v>
      </c>
      <c r="B4" s="223" t="s">
        <v>147</v>
      </c>
      <c r="C4" s="223" t="s">
        <v>148</v>
      </c>
      <c r="D4" s="225" t="s">
        <v>24</v>
      </c>
      <c r="E4" s="225" t="s">
        <v>29</v>
      </c>
    </row>
    <row r="5" spans="1:5" ht="36.75" customHeight="1" thickBot="1" x14ac:dyDescent="0.3">
      <c r="A5" s="224"/>
      <c r="B5" s="224"/>
      <c r="C5" s="224"/>
      <c r="D5" s="226"/>
      <c r="E5" s="226"/>
    </row>
    <row r="6" spans="1:5" ht="23.25" x14ac:dyDescent="0.25">
      <c r="A6" s="86" t="s">
        <v>225</v>
      </c>
      <c r="B6" s="87"/>
      <c r="C6" s="88"/>
      <c r="D6" s="90"/>
      <c r="E6" s="92"/>
    </row>
    <row r="7" spans="1:5" ht="18" x14ac:dyDescent="0.25">
      <c r="A7" s="144" t="s">
        <v>326</v>
      </c>
      <c r="B7" s="145" t="s">
        <v>80</v>
      </c>
      <c r="C7" s="146"/>
      <c r="D7" s="144"/>
      <c r="E7" s="147" t="s">
        <v>124</v>
      </c>
    </row>
    <row r="8" spans="1:5" ht="42.75" x14ac:dyDescent="0.25">
      <c r="A8" s="44" t="s">
        <v>327</v>
      </c>
      <c r="B8" s="40" t="s">
        <v>118</v>
      </c>
      <c r="C8" s="28" t="s">
        <v>119</v>
      </c>
      <c r="D8" s="45"/>
      <c r="E8" s="52" t="s">
        <v>359</v>
      </c>
    </row>
    <row r="9" spans="1:5" ht="85.5" x14ac:dyDescent="0.25">
      <c r="A9" s="44" t="s">
        <v>328</v>
      </c>
      <c r="B9" s="40" t="s">
        <v>81</v>
      </c>
      <c r="C9" s="28" t="s">
        <v>387</v>
      </c>
      <c r="D9" s="45"/>
      <c r="E9" s="33" t="s">
        <v>102</v>
      </c>
    </row>
    <row r="10" spans="1:5" ht="270.75" x14ac:dyDescent="0.25">
      <c r="A10" s="44" t="s">
        <v>329</v>
      </c>
      <c r="B10" s="40" t="s">
        <v>388</v>
      </c>
      <c r="C10" s="28" t="s">
        <v>389</v>
      </c>
      <c r="D10" s="45"/>
      <c r="E10" s="102" t="s">
        <v>360</v>
      </c>
    </row>
    <row r="11" spans="1:5" ht="156.75" x14ac:dyDescent="0.25">
      <c r="A11" s="76" t="s">
        <v>330</v>
      </c>
      <c r="B11" s="40" t="s">
        <v>103</v>
      </c>
      <c r="C11" s="27" t="s">
        <v>500</v>
      </c>
      <c r="D11" s="45"/>
      <c r="E11" s="25" t="s">
        <v>361</v>
      </c>
    </row>
    <row r="12" spans="1:5" ht="42.75" x14ac:dyDescent="0.25">
      <c r="A12" s="144" t="s">
        <v>331</v>
      </c>
      <c r="B12" s="148" t="s">
        <v>390</v>
      </c>
      <c r="C12" s="149" t="s">
        <v>392</v>
      </c>
      <c r="D12" s="150"/>
      <c r="E12" s="151" t="s">
        <v>512</v>
      </c>
    </row>
    <row r="13" spans="1:5" ht="128.25" x14ac:dyDescent="0.25">
      <c r="A13" s="76" t="s">
        <v>332</v>
      </c>
      <c r="B13" s="40" t="s">
        <v>391</v>
      </c>
      <c r="C13" s="28"/>
      <c r="D13" s="45"/>
      <c r="E13" s="25" t="s">
        <v>125</v>
      </c>
    </row>
    <row r="14" spans="1:5" ht="36" x14ac:dyDescent="0.25">
      <c r="A14" s="144" t="s">
        <v>333</v>
      </c>
      <c r="B14" s="152" t="s">
        <v>82</v>
      </c>
      <c r="C14" s="149" t="s">
        <v>393</v>
      </c>
      <c r="D14" s="150" t="s">
        <v>0</v>
      </c>
      <c r="E14" s="153">
        <v>11317</v>
      </c>
    </row>
    <row r="15" spans="1:5" ht="54" x14ac:dyDescent="0.25">
      <c r="A15" s="76" t="s">
        <v>334</v>
      </c>
      <c r="B15" s="40" t="s">
        <v>83</v>
      </c>
      <c r="C15" s="28" t="s">
        <v>394</v>
      </c>
      <c r="D15" s="45" t="s">
        <v>0</v>
      </c>
      <c r="E15" s="64">
        <f>185.62+1321.57+406.15+443.02+250+414.63+582.5+745.12+73.84+318.59+310+458.47+297.52+556.7+676.2+451.86+370.15+625.81+429.67+109.82+947.78+128.59</f>
        <v>10103.61</v>
      </c>
    </row>
    <row r="16" spans="1:5" ht="54" x14ac:dyDescent="0.25">
      <c r="A16" s="76" t="s">
        <v>335</v>
      </c>
      <c r="B16" s="40" t="s">
        <v>395</v>
      </c>
      <c r="C16" s="28" t="s">
        <v>396</v>
      </c>
      <c r="D16" s="45" t="s">
        <v>2</v>
      </c>
      <c r="E16" s="102" t="s">
        <v>31</v>
      </c>
    </row>
    <row r="17" spans="1:5" ht="28.5" x14ac:dyDescent="0.25">
      <c r="A17" s="76" t="s">
        <v>336</v>
      </c>
      <c r="B17" s="57" t="s">
        <v>104</v>
      </c>
      <c r="C17" s="24" t="s">
        <v>180</v>
      </c>
      <c r="D17" s="45"/>
      <c r="E17" s="27" t="s">
        <v>32</v>
      </c>
    </row>
    <row r="18" spans="1:5" ht="18" x14ac:dyDescent="0.25">
      <c r="A18" s="76" t="s">
        <v>337</v>
      </c>
      <c r="B18" s="57" t="s">
        <v>84</v>
      </c>
      <c r="C18" s="24" t="s">
        <v>141</v>
      </c>
      <c r="D18" s="45"/>
      <c r="E18" s="27" t="s">
        <v>33</v>
      </c>
    </row>
    <row r="19" spans="1:5" ht="71.25" x14ac:dyDescent="0.25">
      <c r="A19" s="76" t="s">
        <v>338</v>
      </c>
      <c r="B19" s="58" t="s">
        <v>105</v>
      </c>
      <c r="C19" s="28" t="s">
        <v>397</v>
      </c>
      <c r="D19" s="45" t="s">
        <v>2</v>
      </c>
      <c r="E19" s="103">
        <v>1</v>
      </c>
    </row>
    <row r="20" spans="1:5" ht="54" x14ac:dyDescent="0.25">
      <c r="A20" s="76" t="s">
        <v>339</v>
      </c>
      <c r="B20" s="40" t="s">
        <v>85</v>
      </c>
      <c r="C20" s="28"/>
      <c r="D20" s="31" t="s">
        <v>23</v>
      </c>
      <c r="E20" s="25">
        <v>0</v>
      </c>
    </row>
    <row r="21" spans="1:5" ht="23.25" x14ac:dyDescent="0.25">
      <c r="A21" s="86" t="s">
        <v>224</v>
      </c>
      <c r="B21" s="87"/>
      <c r="C21" s="88"/>
      <c r="D21" s="90"/>
      <c r="E21" s="92"/>
    </row>
    <row r="22" spans="1:5" ht="28.5" x14ac:dyDescent="0.25">
      <c r="A22" s="44" t="s">
        <v>230</v>
      </c>
      <c r="B22" s="40" t="s">
        <v>175</v>
      </c>
      <c r="C22" s="28" t="s">
        <v>86</v>
      </c>
      <c r="D22" s="45" t="s">
        <v>186</v>
      </c>
      <c r="E22" s="60" t="s">
        <v>126</v>
      </c>
    </row>
    <row r="23" spans="1:5" ht="54" x14ac:dyDescent="0.25">
      <c r="A23" s="45" t="s">
        <v>231</v>
      </c>
      <c r="B23" s="40" t="s">
        <v>398</v>
      </c>
      <c r="C23" s="28"/>
      <c r="D23" s="45" t="s">
        <v>7</v>
      </c>
      <c r="E23" s="25" t="s">
        <v>362</v>
      </c>
    </row>
    <row r="24" spans="1:5" ht="36" x14ac:dyDescent="0.25">
      <c r="A24" s="44" t="s">
        <v>232</v>
      </c>
      <c r="B24" s="40" t="s">
        <v>399</v>
      </c>
      <c r="C24" s="28" t="s">
        <v>87</v>
      </c>
      <c r="D24" s="45" t="s">
        <v>8</v>
      </c>
      <c r="E24" s="104" t="s">
        <v>363</v>
      </c>
    </row>
    <row r="25" spans="1:5" ht="36" x14ac:dyDescent="0.25">
      <c r="A25" s="44" t="s">
        <v>233</v>
      </c>
      <c r="B25" s="58" t="s">
        <v>400</v>
      </c>
      <c r="C25" s="24" t="s">
        <v>176</v>
      </c>
      <c r="D25" s="45" t="s">
        <v>402</v>
      </c>
      <c r="E25" s="25">
        <v>0</v>
      </c>
    </row>
    <row r="26" spans="1:5" ht="36" x14ac:dyDescent="0.25">
      <c r="A26" s="44" t="s">
        <v>234</v>
      </c>
      <c r="B26" s="58" t="s">
        <v>401</v>
      </c>
      <c r="C26" s="24" t="s">
        <v>403</v>
      </c>
      <c r="D26" s="45" t="s">
        <v>178</v>
      </c>
      <c r="E26" s="25" t="s">
        <v>362</v>
      </c>
    </row>
    <row r="27" spans="1:5" ht="18" x14ac:dyDescent="0.25">
      <c r="A27" s="44" t="s">
        <v>235</v>
      </c>
      <c r="B27" s="58" t="s">
        <v>404</v>
      </c>
      <c r="C27" s="24" t="s">
        <v>142</v>
      </c>
      <c r="D27" s="45" t="s">
        <v>1</v>
      </c>
      <c r="E27" s="104" t="s">
        <v>364</v>
      </c>
    </row>
    <row r="28" spans="1:5" ht="18" x14ac:dyDescent="0.25">
      <c r="A28" s="44" t="s">
        <v>236</v>
      </c>
      <c r="B28" s="58" t="s">
        <v>405</v>
      </c>
      <c r="C28" s="24" t="s">
        <v>177</v>
      </c>
      <c r="D28" s="45" t="s">
        <v>1</v>
      </c>
      <c r="E28" s="25">
        <v>0</v>
      </c>
    </row>
    <row r="29" spans="1:5" ht="42.75" x14ac:dyDescent="0.25">
      <c r="A29" s="44" t="s">
        <v>237</v>
      </c>
      <c r="B29" s="40" t="s">
        <v>406</v>
      </c>
      <c r="C29" s="28" t="s">
        <v>407</v>
      </c>
      <c r="D29" s="31" t="s">
        <v>179</v>
      </c>
      <c r="E29" s="25">
        <v>0</v>
      </c>
    </row>
    <row r="30" spans="1:5" ht="36" x14ac:dyDescent="0.25">
      <c r="A30" s="44" t="s">
        <v>238</v>
      </c>
      <c r="B30" s="40" t="s">
        <v>143</v>
      </c>
      <c r="C30" s="24" t="s">
        <v>145</v>
      </c>
      <c r="D30" s="31" t="s">
        <v>1</v>
      </c>
      <c r="E30" s="104">
        <v>169595</v>
      </c>
    </row>
    <row r="31" spans="1:5" ht="36" x14ac:dyDescent="0.25">
      <c r="A31" s="44" t="s">
        <v>239</v>
      </c>
      <c r="B31" s="40" t="s">
        <v>144</v>
      </c>
      <c r="C31" s="24" t="s">
        <v>411</v>
      </c>
      <c r="D31" s="45" t="s">
        <v>1</v>
      </c>
      <c r="E31" s="25" t="s">
        <v>365</v>
      </c>
    </row>
    <row r="32" spans="1:5" ht="57" x14ac:dyDescent="0.25">
      <c r="A32" s="44" t="s">
        <v>240</v>
      </c>
      <c r="B32" s="40" t="s">
        <v>408</v>
      </c>
      <c r="C32" s="27" t="s">
        <v>409</v>
      </c>
      <c r="D32" s="45" t="s">
        <v>120</v>
      </c>
      <c r="E32" s="25"/>
    </row>
    <row r="33" spans="1:5" ht="36" x14ac:dyDescent="0.25">
      <c r="A33" s="44" t="s">
        <v>241</v>
      </c>
      <c r="B33" s="58" t="s">
        <v>412</v>
      </c>
      <c r="C33" s="27" t="s">
        <v>340</v>
      </c>
      <c r="D33" s="45" t="s">
        <v>0</v>
      </c>
      <c r="E33" s="25">
        <v>0</v>
      </c>
    </row>
    <row r="34" spans="1:5" ht="36" x14ac:dyDescent="0.25">
      <c r="A34" s="44" t="s">
        <v>242</v>
      </c>
      <c r="B34" s="58" t="s">
        <v>413</v>
      </c>
      <c r="C34" s="27" t="s">
        <v>181</v>
      </c>
      <c r="D34" s="45" t="s">
        <v>0</v>
      </c>
      <c r="E34" s="25">
        <v>0</v>
      </c>
    </row>
    <row r="35" spans="1:5" ht="28.5" x14ac:dyDescent="0.25">
      <c r="A35" s="44" t="s">
        <v>243</v>
      </c>
      <c r="B35" s="40" t="s">
        <v>410</v>
      </c>
      <c r="C35" s="24" t="s">
        <v>183</v>
      </c>
      <c r="D35" s="45" t="s">
        <v>0</v>
      </c>
      <c r="E35" s="64">
        <v>32378</v>
      </c>
    </row>
    <row r="36" spans="1:5" ht="57" x14ac:dyDescent="0.25">
      <c r="A36" s="44" t="s">
        <v>244</v>
      </c>
      <c r="B36" s="40" t="s">
        <v>182</v>
      </c>
      <c r="C36" s="28" t="s">
        <v>184</v>
      </c>
      <c r="D36" s="45" t="s">
        <v>0</v>
      </c>
      <c r="E36" s="27" t="s">
        <v>366</v>
      </c>
    </row>
    <row r="37" spans="1:5" ht="18" x14ac:dyDescent="0.25">
      <c r="A37" s="44" t="s">
        <v>245</v>
      </c>
      <c r="B37" s="57" t="s">
        <v>4</v>
      </c>
      <c r="C37" s="24"/>
      <c r="D37" s="44" t="s">
        <v>0</v>
      </c>
      <c r="E37" s="27">
        <f>100+175+23+100+142+139</f>
        <v>679</v>
      </c>
    </row>
    <row r="38" spans="1:5" ht="18" x14ac:dyDescent="0.25">
      <c r="A38" s="44" t="s">
        <v>246</v>
      </c>
      <c r="B38" s="57" t="s">
        <v>5</v>
      </c>
      <c r="C38" s="24"/>
      <c r="D38" s="44" t="s">
        <v>0</v>
      </c>
      <c r="E38" s="64">
        <v>4900</v>
      </c>
    </row>
    <row r="39" spans="1:5" ht="36" x14ac:dyDescent="0.25">
      <c r="A39" s="44" t="s">
        <v>247</v>
      </c>
      <c r="B39" s="61" t="s">
        <v>146</v>
      </c>
      <c r="C39" s="25"/>
      <c r="D39" s="47" t="s">
        <v>114</v>
      </c>
      <c r="E39" s="64">
        <f>979781.31+1177244.41+260495.12+459517.24+577817.83+569718.27</f>
        <v>4024574.18</v>
      </c>
    </row>
    <row r="40" spans="1:5" ht="36" x14ac:dyDescent="0.25">
      <c r="A40" s="44" t="s">
        <v>248</v>
      </c>
      <c r="B40" s="61" t="s">
        <v>501</v>
      </c>
      <c r="C40" s="24" t="s">
        <v>140</v>
      </c>
      <c r="D40" s="44" t="s">
        <v>3</v>
      </c>
      <c r="E40" s="55">
        <f>793693+604670</f>
        <v>1398363</v>
      </c>
    </row>
    <row r="41" spans="1:5" ht="18" x14ac:dyDescent="0.25">
      <c r="A41" s="44" t="s">
        <v>249</v>
      </c>
      <c r="B41" s="58" t="s">
        <v>185</v>
      </c>
      <c r="C41" s="26"/>
      <c r="D41" s="44" t="s">
        <v>3</v>
      </c>
      <c r="E41" s="64">
        <f>79177+533455+145127+246286</f>
        <v>1004045</v>
      </c>
    </row>
    <row r="42" spans="1:5" ht="71.25" x14ac:dyDescent="0.25">
      <c r="A42" s="44" t="s">
        <v>250</v>
      </c>
      <c r="B42" s="58" t="s">
        <v>414</v>
      </c>
      <c r="C42" s="81"/>
      <c r="D42" s="44" t="s">
        <v>7</v>
      </c>
      <c r="E42" s="64" t="s">
        <v>367</v>
      </c>
    </row>
    <row r="43" spans="1:5" ht="54" x14ac:dyDescent="0.25">
      <c r="A43" s="44" t="s">
        <v>251</v>
      </c>
      <c r="B43" s="40" t="s">
        <v>415</v>
      </c>
      <c r="C43" s="27" t="s">
        <v>188</v>
      </c>
      <c r="D43" s="48" t="s">
        <v>187</v>
      </c>
      <c r="E43" s="25" t="s">
        <v>34</v>
      </c>
    </row>
    <row r="44" spans="1:5" ht="54" x14ac:dyDescent="0.25">
      <c r="A44" s="44" t="s">
        <v>252</v>
      </c>
      <c r="B44" s="57" t="s">
        <v>106</v>
      </c>
      <c r="C44" s="32"/>
      <c r="D44" s="44"/>
      <c r="E44" s="33" t="s">
        <v>35</v>
      </c>
    </row>
    <row r="45" spans="1:5" ht="54" x14ac:dyDescent="0.25">
      <c r="A45" s="44" t="s">
        <v>253</v>
      </c>
      <c r="B45" s="57" t="s">
        <v>416</v>
      </c>
      <c r="C45" s="28" t="s">
        <v>417</v>
      </c>
      <c r="D45" s="44"/>
      <c r="E45" s="24" t="s">
        <v>36</v>
      </c>
    </row>
    <row r="46" spans="1:5" ht="54" x14ac:dyDescent="0.25">
      <c r="A46" s="44" t="s">
        <v>254</v>
      </c>
      <c r="B46" s="57" t="s">
        <v>26</v>
      </c>
      <c r="C46" s="24"/>
      <c r="D46" s="44" t="s">
        <v>1</v>
      </c>
      <c r="E46" s="28">
        <v>0</v>
      </c>
    </row>
    <row r="47" spans="1:5" ht="72" x14ac:dyDescent="0.25">
      <c r="A47" s="44" t="s">
        <v>255</v>
      </c>
      <c r="B47" s="57" t="s">
        <v>27</v>
      </c>
      <c r="C47" s="21"/>
      <c r="D47" s="45" t="s">
        <v>1</v>
      </c>
      <c r="E47" s="24">
        <v>0</v>
      </c>
    </row>
    <row r="48" spans="1:5" ht="42.75" x14ac:dyDescent="0.25">
      <c r="A48" s="44" t="s">
        <v>256</v>
      </c>
      <c r="B48" s="57" t="s">
        <v>6</v>
      </c>
      <c r="C48" s="28" t="s">
        <v>189</v>
      </c>
      <c r="D48" s="45" t="s">
        <v>7</v>
      </c>
      <c r="E48" s="24">
        <v>0</v>
      </c>
    </row>
    <row r="49" spans="1:5" ht="90" x14ac:dyDescent="0.25">
      <c r="A49" s="44" t="s">
        <v>257</v>
      </c>
      <c r="B49" s="40" t="s">
        <v>418</v>
      </c>
      <c r="C49" s="28" t="s">
        <v>419</v>
      </c>
      <c r="D49" s="44" t="s">
        <v>7</v>
      </c>
      <c r="E49" s="24">
        <v>0</v>
      </c>
    </row>
    <row r="50" spans="1:5" ht="23.25" x14ac:dyDescent="0.25">
      <c r="A50" s="86" t="s">
        <v>223</v>
      </c>
      <c r="B50" s="87"/>
      <c r="C50" s="88"/>
      <c r="D50" s="90"/>
      <c r="E50" s="92"/>
    </row>
    <row r="51" spans="1:5" ht="57" x14ac:dyDescent="0.25">
      <c r="A51" s="44" t="s">
        <v>430</v>
      </c>
      <c r="B51" s="57" t="s">
        <v>420</v>
      </c>
      <c r="C51" s="28" t="s">
        <v>421</v>
      </c>
      <c r="D51" s="31" t="s">
        <v>190</v>
      </c>
      <c r="E51" s="25" t="s">
        <v>368</v>
      </c>
    </row>
    <row r="52" spans="1:5" ht="57" x14ac:dyDescent="0.25">
      <c r="A52" s="44" t="s">
        <v>258</v>
      </c>
      <c r="B52" s="57" t="s">
        <v>151</v>
      </c>
      <c r="C52" s="28" t="s">
        <v>422</v>
      </c>
      <c r="D52" s="31" t="s">
        <v>191</v>
      </c>
      <c r="E52" s="25" t="s">
        <v>127</v>
      </c>
    </row>
    <row r="53" spans="1:5" ht="85.5" x14ac:dyDescent="0.25">
      <c r="A53" s="44" t="s">
        <v>259</v>
      </c>
      <c r="B53" s="57" t="s">
        <v>149</v>
      </c>
      <c r="C53" s="28" t="s">
        <v>423</v>
      </c>
      <c r="D53" s="45"/>
      <c r="E53" s="25" t="s">
        <v>369</v>
      </c>
    </row>
    <row r="54" spans="1:5" ht="57" x14ac:dyDescent="0.25">
      <c r="A54" s="44" t="s">
        <v>260</v>
      </c>
      <c r="B54" s="61" t="s">
        <v>150</v>
      </c>
      <c r="C54" s="24" t="s">
        <v>424</v>
      </c>
      <c r="D54" s="21"/>
      <c r="E54" s="25" t="s">
        <v>369</v>
      </c>
    </row>
    <row r="55" spans="1:5" ht="54" x14ac:dyDescent="0.25">
      <c r="A55" s="44" t="s">
        <v>261</v>
      </c>
      <c r="B55" s="61" t="s">
        <v>425</v>
      </c>
      <c r="C55" s="28" t="s">
        <v>426</v>
      </c>
      <c r="D55" s="47" t="s">
        <v>2</v>
      </c>
      <c r="E55" s="62">
        <v>0.95</v>
      </c>
    </row>
    <row r="56" spans="1:5" ht="72" x14ac:dyDescent="0.25">
      <c r="A56" s="44" t="s">
        <v>262</v>
      </c>
      <c r="B56" s="61" t="s">
        <v>428</v>
      </c>
      <c r="C56" s="28" t="s">
        <v>427</v>
      </c>
      <c r="D56" s="44" t="s">
        <v>192</v>
      </c>
      <c r="E56" s="28" t="s">
        <v>30</v>
      </c>
    </row>
    <row r="57" spans="1:5" ht="23.25" x14ac:dyDescent="0.25">
      <c r="A57" s="86" t="s">
        <v>222</v>
      </c>
      <c r="B57" s="87"/>
      <c r="C57" s="88"/>
      <c r="D57" s="90"/>
      <c r="E57" s="92"/>
    </row>
    <row r="58" spans="1:5" ht="128.25" x14ac:dyDescent="0.25">
      <c r="A58" s="150" t="s">
        <v>263</v>
      </c>
      <c r="B58" s="152" t="s">
        <v>429</v>
      </c>
      <c r="C58" s="151" t="s">
        <v>152</v>
      </c>
      <c r="D58" s="150" t="s">
        <v>0</v>
      </c>
      <c r="E58" s="154" t="s">
        <v>370</v>
      </c>
    </row>
    <row r="59" spans="1:5" ht="120" x14ac:dyDescent="0.25">
      <c r="A59" s="150">
        <v>50</v>
      </c>
      <c r="B59" s="148" t="s">
        <v>431</v>
      </c>
      <c r="C59" s="155" t="s">
        <v>194</v>
      </c>
      <c r="D59" s="150" t="s">
        <v>193</v>
      </c>
      <c r="E59" s="154" t="s">
        <v>513</v>
      </c>
    </row>
    <row r="60" spans="1:5" ht="54" x14ac:dyDescent="0.25">
      <c r="A60" s="150" t="s">
        <v>264</v>
      </c>
      <c r="B60" s="152" t="s">
        <v>502</v>
      </c>
      <c r="C60" s="149" t="s">
        <v>432</v>
      </c>
      <c r="D60" s="150" t="s">
        <v>195</v>
      </c>
      <c r="E60" s="154" t="s">
        <v>371</v>
      </c>
    </row>
    <row r="61" spans="1:5" ht="54" x14ac:dyDescent="0.25">
      <c r="A61" s="150" t="s">
        <v>265</v>
      </c>
      <c r="B61" s="148" t="s">
        <v>503</v>
      </c>
      <c r="C61" s="149" t="s">
        <v>433</v>
      </c>
      <c r="D61" s="150" t="s">
        <v>195</v>
      </c>
      <c r="E61" s="149" t="s">
        <v>372</v>
      </c>
    </row>
    <row r="62" spans="1:5" ht="54" x14ac:dyDescent="0.25">
      <c r="A62" s="150" t="s">
        <v>266</v>
      </c>
      <c r="B62" s="156" t="s">
        <v>504</v>
      </c>
      <c r="C62" s="151" t="s">
        <v>434</v>
      </c>
      <c r="D62" s="157" t="s">
        <v>114</v>
      </c>
      <c r="E62" s="158">
        <v>1169788356</v>
      </c>
    </row>
    <row r="63" spans="1:5" ht="128.25" x14ac:dyDescent="0.25">
      <c r="A63" s="150" t="s">
        <v>267</v>
      </c>
      <c r="B63" s="148" t="s">
        <v>196</v>
      </c>
      <c r="C63" s="149" t="s">
        <v>436</v>
      </c>
      <c r="D63" s="159" t="s">
        <v>197</v>
      </c>
      <c r="E63" s="153" t="s">
        <v>37</v>
      </c>
    </row>
    <row r="64" spans="1:5" ht="71.25" x14ac:dyDescent="0.25">
      <c r="A64" s="150" t="s">
        <v>268</v>
      </c>
      <c r="B64" s="148" t="s">
        <v>200</v>
      </c>
      <c r="C64" s="160" t="s">
        <v>435</v>
      </c>
      <c r="D64" s="159" t="s">
        <v>197</v>
      </c>
      <c r="E64" s="153" t="s">
        <v>38</v>
      </c>
    </row>
    <row r="65" spans="1:5" ht="71.25" x14ac:dyDescent="0.25">
      <c r="A65" s="150" t="s">
        <v>269</v>
      </c>
      <c r="B65" s="148" t="s">
        <v>201</v>
      </c>
      <c r="C65" s="161" t="s">
        <v>435</v>
      </c>
      <c r="D65" s="159" t="s">
        <v>197</v>
      </c>
      <c r="E65" s="153" t="s">
        <v>39</v>
      </c>
    </row>
    <row r="66" spans="1:5" ht="57" x14ac:dyDescent="0.25">
      <c r="A66" s="150" t="s">
        <v>270</v>
      </c>
      <c r="B66" s="152" t="s">
        <v>505</v>
      </c>
      <c r="C66" s="149" t="s">
        <v>437</v>
      </c>
      <c r="D66" s="159" t="s">
        <v>465</v>
      </c>
      <c r="E66" s="153" t="s">
        <v>51</v>
      </c>
    </row>
    <row r="67" spans="1:5" ht="42.75" x14ac:dyDescent="0.25">
      <c r="A67" s="150" t="s">
        <v>271</v>
      </c>
      <c r="B67" s="148" t="s">
        <v>198</v>
      </c>
      <c r="C67" s="160" t="s">
        <v>438</v>
      </c>
      <c r="D67" s="159" t="s">
        <v>465</v>
      </c>
      <c r="E67" s="153" t="s">
        <v>51</v>
      </c>
    </row>
    <row r="68" spans="1:5" ht="54" x14ac:dyDescent="0.25">
      <c r="A68" s="150" t="s">
        <v>272</v>
      </c>
      <c r="B68" s="148" t="s">
        <v>199</v>
      </c>
      <c r="C68" s="161" t="s">
        <v>438</v>
      </c>
      <c r="D68" s="159" t="s">
        <v>465</v>
      </c>
      <c r="E68" s="153" t="s">
        <v>51</v>
      </c>
    </row>
    <row r="69" spans="1:5" ht="45" x14ac:dyDescent="0.25">
      <c r="A69" s="150">
        <v>60</v>
      </c>
      <c r="B69" s="148" t="s">
        <v>439</v>
      </c>
      <c r="C69" s="155" t="s">
        <v>440</v>
      </c>
      <c r="D69" s="151" t="s">
        <v>173</v>
      </c>
      <c r="E69" s="151" t="s">
        <v>51</v>
      </c>
    </row>
    <row r="70" spans="1:5" ht="36" x14ac:dyDescent="0.25">
      <c r="A70" s="150">
        <v>61</v>
      </c>
      <c r="B70" s="152" t="s">
        <v>506</v>
      </c>
      <c r="C70" s="155" t="s">
        <v>441</v>
      </c>
      <c r="D70" s="162" t="s">
        <v>172</v>
      </c>
      <c r="E70" s="151" t="s">
        <v>51</v>
      </c>
    </row>
    <row r="71" spans="1:5" ht="60" x14ac:dyDescent="0.25">
      <c r="A71" s="150" t="s">
        <v>273</v>
      </c>
      <c r="B71" s="148" t="s">
        <v>442</v>
      </c>
      <c r="C71" s="163" t="s">
        <v>443</v>
      </c>
      <c r="D71" s="150"/>
      <c r="E71" s="151" t="s">
        <v>51</v>
      </c>
    </row>
    <row r="72" spans="1:5" ht="60" x14ac:dyDescent="0.25">
      <c r="A72" s="150" t="s">
        <v>274</v>
      </c>
      <c r="B72" s="148" t="s">
        <v>507</v>
      </c>
      <c r="C72" s="155" t="s">
        <v>444</v>
      </c>
      <c r="D72" s="162"/>
      <c r="E72" s="151" t="s">
        <v>51</v>
      </c>
    </row>
    <row r="73" spans="1:5" ht="105" x14ac:dyDescent="0.25">
      <c r="A73" s="150" t="s">
        <v>275</v>
      </c>
      <c r="B73" s="148" t="s">
        <v>508</v>
      </c>
      <c r="C73" s="164" t="s">
        <v>445</v>
      </c>
      <c r="D73" s="150" t="s">
        <v>174</v>
      </c>
      <c r="E73" s="151" t="s">
        <v>51</v>
      </c>
    </row>
    <row r="74" spans="1:5" ht="36" x14ac:dyDescent="0.25">
      <c r="A74" s="150" t="s">
        <v>276</v>
      </c>
      <c r="B74" s="148" t="s">
        <v>509</v>
      </c>
      <c r="C74" s="148" t="s">
        <v>493</v>
      </c>
      <c r="D74" s="150" t="s">
        <v>2</v>
      </c>
      <c r="E74" s="151" t="s">
        <v>51</v>
      </c>
    </row>
    <row r="75" spans="1:5" ht="75" x14ac:dyDescent="0.25">
      <c r="A75" s="150" t="s">
        <v>277</v>
      </c>
      <c r="B75" s="152" t="s">
        <v>510</v>
      </c>
      <c r="C75" s="163" t="s">
        <v>446</v>
      </c>
      <c r="D75" s="165" t="s">
        <v>2</v>
      </c>
      <c r="E75" s="151" t="s">
        <v>51</v>
      </c>
    </row>
    <row r="76" spans="1:5" ht="36" x14ac:dyDescent="0.25">
      <c r="A76" s="150" t="s">
        <v>278</v>
      </c>
      <c r="B76" s="152" t="s">
        <v>170</v>
      </c>
      <c r="C76" s="163" t="s">
        <v>447</v>
      </c>
      <c r="D76" s="165" t="s">
        <v>2</v>
      </c>
      <c r="E76" s="151" t="s">
        <v>51</v>
      </c>
    </row>
    <row r="77" spans="1:5" ht="54" x14ac:dyDescent="0.25">
      <c r="A77" s="150" t="s">
        <v>279</v>
      </c>
      <c r="B77" s="152" t="s">
        <v>520</v>
      </c>
      <c r="C77" s="163"/>
      <c r="D77" s="159" t="s">
        <v>519</v>
      </c>
      <c r="E77" s="151" t="s">
        <v>51</v>
      </c>
    </row>
    <row r="78" spans="1:5" ht="23.25" x14ac:dyDescent="0.25">
      <c r="A78" s="86" t="s">
        <v>203</v>
      </c>
      <c r="B78" s="87"/>
      <c r="C78" s="88"/>
      <c r="D78" s="90"/>
      <c r="E78" s="92"/>
    </row>
    <row r="79" spans="1:5" ht="54" x14ac:dyDescent="0.25">
      <c r="A79" s="150" t="s">
        <v>280</v>
      </c>
      <c r="B79" s="148" t="s">
        <v>204</v>
      </c>
      <c r="C79" s="166" t="s">
        <v>227</v>
      </c>
      <c r="D79" s="167" t="s">
        <v>114</v>
      </c>
      <c r="E79" s="168">
        <v>583087608</v>
      </c>
    </row>
    <row r="80" spans="1:5" ht="54" x14ac:dyDescent="0.25">
      <c r="A80" s="150" t="s">
        <v>281</v>
      </c>
      <c r="B80" s="148" t="s">
        <v>229</v>
      </c>
      <c r="C80" s="149" t="s">
        <v>202</v>
      </c>
      <c r="D80" s="167" t="s">
        <v>114</v>
      </c>
      <c r="E80" s="168">
        <v>104622344</v>
      </c>
    </row>
    <row r="81" spans="1:5" ht="128.25" x14ac:dyDescent="0.25">
      <c r="A81" s="150" t="s">
        <v>282</v>
      </c>
      <c r="B81" s="152" t="s">
        <v>228</v>
      </c>
      <c r="C81" s="149" t="s">
        <v>448</v>
      </c>
      <c r="D81" s="150" t="s">
        <v>2</v>
      </c>
      <c r="E81" s="151" t="s">
        <v>92</v>
      </c>
    </row>
    <row r="82" spans="1:5" ht="36" x14ac:dyDescent="0.25">
      <c r="A82" s="150" t="s">
        <v>283</v>
      </c>
      <c r="B82" s="152" t="s">
        <v>153</v>
      </c>
      <c r="C82" s="149" t="s">
        <v>227</v>
      </c>
      <c r="D82" s="167" t="s">
        <v>114</v>
      </c>
      <c r="E82" s="168">
        <v>-468867678</v>
      </c>
    </row>
    <row r="83" spans="1:5" ht="54" x14ac:dyDescent="0.25">
      <c r="A83" s="150" t="s">
        <v>284</v>
      </c>
      <c r="B83" s="152" t="s">
        <v>25</v>
      </c>
      <c r="C83" s="169"/>
      <c r="D83" s="150" t="s">
        <v>108</v>
      </c>
      <c r="E83" s="170" t="s">
        <v>93</v>
      </c>
    </row>
    <row r="84" spans="1:5" ht="57" x14ac:dyDescent="0.25">
      <c r="A84" s="150" t="s">
        <v>285</v>
      </c>
      <c r="B84" s="148" t="s">
        <v>205</v>
      </c>
      <c r="C84" s="170" t="s">
        <v>227</v>
      </c>
      <c r="D84" s="167" t="s">
        <v>114</v>
      </c>
      <c r="E84" s="153" t="s">
        <v>373</v>
      </c>
    </row>
    <row r="85" spans="1:5" ht="42.75" x14ac:dyDescent="0.25">
      <c r="A85" s="150" t="s">
        <v>286</v>
      </c>
      <c r="B85" s="152" t="s">
        <v>206</v>
      </c>
      <c r="C85" s="149" t="s">
        <v>449</v>
      </c>
      <c r="D85" s="150" t="s">
        <v>2</v>
      </c>
      <c r="E85" s="149" t="s">
        <v>40</v>
      </c>
    </row>
    <row r="86" spans="1:5" ht="57" x14ac:dyDescent="0.25">
      <c r="A86" s="150" t="s">
        <v>287</v>
      </c>
      <c r="B86" s="152" t="s">
        <v>154</v>
      </c>
      <c r="C86" s="149" t="s">
        <v>227</v>
      </c>
      <c r="D86" s="167" t="s">
        <v>114</v>
      </c>
      <c r="E86" s="153" t="s">
        <v>374</v>
      </c>
    </row>
    <row r="87" spans="1:5" ht="36" x14ac:dyDescent="0.25">
      <c r="A87" s="150" t="s">
        <v>288</v>
      </c>
      <c r="B87" s="152" t="s">
        <v>10</v>
      </c>
      <c r="C87" s="149" t="s">
        <v>227</v>
      </c>
      <c r="D87" s="150" t="s">
        <v>2</v>
      </c>
      <c r="E87" s="170">
        <v>0.13789999999999999</v>
      </c>
    </row>
    <row r="88" spans="1:5" ht="36" x14ac:dyDescent="0.25">
      <c r="A88" s="150" t="s">
        <v>289</v>
      </c>
      <c r="B88" s="152" t="s">
        <v>11</v>
      </c>
      <c r="C88" s="149" t="s">
        <v>227</v>
      </c>
      <c r="D88" s="150" t="s">
        <v>12</v>
      </c>
      <c r="E88" s="149">
        <v>2.97</v>
      </c>
    </row>
    <row r="89" spans="1:5" ht="18" x14ac:dyDescent="0.25">
      <c r="A89" s="93"/>
      <c r="B89" s="93"/>
      <c r="C89" s="94"/>
      <c r="D89" s="95"/>
      <c r="E89" s="94"/>
    </row>
    <row r="90" spans="1:5" ht="57" x14ac:dyDescent="0.25">
      <c r="A90" s="44" t="s">
        <v>290</v>
      </c>
      <c r="B90" s="57" t="s">
        <v>90</v>
      </c>
      <c r="C90" s="24" t="s">
        <v>450</v>
      </c>
      <c r="D90" s="49" t="s">
        <v>114</v>
      </c>
      <c r="E90" s="60" t="s">
        <v>375</v>
      </c>
    </row>
    <row r="91" spans="1:5" ht="36" x14ac:dyDescent="0.25">
      <c r="A91" s="44" t="s">
        <v>291</v>
      </c>
      <c r="B91" s="57" t="s">
        <v>155</v>
      </c>
      <c r="C91" s="21"/>
      <c r="D91" s="44"/>
      <c r="E91" s="25" t="s">
        <v>376</v>
      </c>
    </row>
    <row r="92" spans="1:5" ht="54" x14ac:dyDescent="0.25">
      <c r="A92" s="44" t="s">
        <v>292</v>
      </c>
      <c r="B92" s="57" t="s">
        <v>207</v>
      </c>
      <c r="C92" s="28" t="s">
        <v>156</v>
      </c>
      <c r="D92" s="49" t="s">
        <v>114</v>
      </c>
      <c r="E92" s="60" t="s">
        <v>377</v>
      </c>
    </row>
    <row r="93" spans="1:5" ht="54" x14ac:dyDescent="0.25">
      <c r="A93" s="44" t="s">
        <v>293</v>
      </c>
      <c r="B93" s="57" t="s">
        <v>157</v>
      </c>
      <c r="C93" s="28" t="s">
        <v>158</v>
      </c>
      <c r="D93" s="49" t="s">
        <v>114</v>
      </c>
      <c r="E93" s="60" t="s">
        <v>378</v>
      </c>
    </row>
    <row r="94" spans="1:5" ht="57" x14ac:dyDescent="0.25">
      <c r="A94" s="44" t="s">
        <v>294</v>
      </c>
      <c r="B94" s="57" t="s">
        <v>451</v>
      </c>
      <c r="C94" s="28" t="s">
        <v>208</v>
      </c>
      <c r="D94" s="49" t="s">
        <v>114</v>
      </c>
      <c r="E94" s="101" t="s">
        <v>379</v>
      </c>
    </row>
    <row r="95" spans="1:5" ht="54" x14ac:dyDescent="0.25">
      <c r="A95" s="44" t="s">
        <v>295</v>
      </c>
      <c r="B95" s="57" t="s">
        <v>452</v>
      </c>
      <c r="C95" s="28" t="s">
        <v>209</v>
      </c>
      <c r="D95" s="49" t="s">
        <v>114</v>
      </c>
      <c r="E95" s="60" t="s">
        <v>41</v>
      </c>
    </row>
    <row r="96" spans="1:5" ht="54" x14ac:dyDescent="0.25">
      <c r="A96" s="44" t="s">
        <v>296</v>
      </c>
      <c r="B96" s="57" t="s">
        <v>159</v>
      </c>
      <c r="C96" s="21"/>
      <c r="D96" s="49" t="s">
        <v>114</v>
      </c>
      <c r="E96" s="67" t="s">
        <v>380</v>
      </c>
    </row>
    <row r="97" spans="1:5" ht="85.5" x14ac:dyDescent="0.25">
      <c r="A97" s="44" t="s">
        <v>297</v>
      </c>
      <c r="B97" s="57" t="s">
        <v>88</v>
      </c>
      <c r="C97" s="28" t="s">
        <v>453</v>
      </c>
      <c r="D97" s="49" t="s">
        <v>114</v>
      </c>
      <c r="E97" s="67" t="s">
        <v>381</v>
      </c>
    </row>
    <row r="98" spans="1:5" ht="36" x14ac:dyDescent="0.25">
      <c r="A98" s="44" t="s">
        <v>298</v>
      </c>
      <c r="B98" s="57" t="s">
        <v>9</v>
      </c>
      <c r="C98" s="24"/>
      <c r="D98" s="49" t="s">
        <v>114</v>
      </c>
      <c r="E98" s="66">
        <v>5851348</v>
      </c>
    </row>
    <row r="99" spans="1:5" ht="42.75" x14ac:dyDescent="0.25">
      <c r="A99" s="44" t="s">
        <v>299</v>
      </c>
      <c r="B99" s="57" t="s">
        <v>454</v>
      </c>
      <c r="C99" s="28" t="s">
        <v>210</v>
      </c>
      <c r="D99" s="49" t="s">
        <v>114</v>
      </c>
      <c r="E99" s="66">
        <v>5206900</v>
      </c>
    </row>
    <row r="100" spans="1:5" ht="23.25" x14ac:dyDescent="0.25">
      <c r="A100" s="86" t="s">
        <v>226</v>
      </c>
      <c r="B100" s="93"/>
      <c r="C100" s="96"/>
      <c r="D100" s="97"/>
      <c r="E100" s="98"/>
    </row>
    <row r="101" spans="1:5" ht="36" x14ac:dyDescent="0.25">
      <c r="A101" s="44" t="s">
        <v>300</v>
      </c>
      <c r="B101" s="57" t="s">
        <v>100</v>
      </c>
      <c r="C101" s="25" t="s">
        <v>455</v>
      </c>
      <c r="D101" s="44"/>
      <c r="E101" s="68">
        <v>41338</v>
      </c>
    </row>
    <row r="102" spans="1:5" ht="18" x14ac:dyDescent="0.25">
      <c r="A102" s="44" t="s">
        <v>301</v>
      </c>
      <c r="B102" s="40" t="s">
        <v>109</v>
      </c>
      <c r="C102" s="27" t="s">
        <v>107</v>
      </c>
      <c r="D102" s="44"/>
      <c r="E102" s="33" t="s">
        <v>42</v>
      </c>
    </row>
    <row r="103" spans="1:5" ht="36" x14ac:dyDescent="0.25">
      <c r="A103" s="44" t="s">
        <v>302</v>
      </c>
      <c r="B103" s="40" t="s">
        <v>212</v>
      </c>
      <c r="C103" s="12"/>
      <c r="D103" s="44" t="s">
        <v>116</v>
      </c>
      <c r="E103" s="27" t="s">
        <v>382</v>
      </c>
    </row>
    <row r="104" spans="1:5" ht="42.75" x14ac:dyDescent="0.25">
      <c r="A104" s="44" t="s">
        <v>303</v>
      </c>
      <c r="B104" s="40" t="s">
        <v>213</v>
      </c>
      <c r="C104" s="27" t="s">
        <v>211</v>
      </c>
      <c r="D104" s="44" t="s">
        <v>16</v>
      </c>
      <c r="E104" s="33" t="s">
        <v>43</v>
      </c>
    </row>
    <row r="105" spans="1:5" ht="36" x14ac:dyDescent="0.25">
      <c r="A105" s="44" t="s">
        <v>304</v>
      </c>
      <c r="B105" s="57" t="s">
        <v>110</v>
      </c>
      <c r="C105" s="27" t="s">
        <v>111</v>
      </c>
      <c r="D105" s="44"/>
      <c r="E105" s="60" t="s">
        <v>44</v>
      </c>
    </row>
    <row r="106" spans="1:5" ht="54" x14ac:dyDescent="0.25">
      <c r="A106" s="44" t="s">
        <v>305</v>
      </c>
      <c r="B106" s="57" t="s">
        <v>214</v>
      </c>
      <c r="C106" s="27"/>
      <c r="D106" s="44"/>
      <c r="E106" s="33" t="s">
        <v>45</v>
      </c>
    </row>
    <row r="107" spans="1:5" ht="72" x14ac:dyDescent="0.25">
      <c r="A107" s="44" t="s">
        <v>306</v>
      </c>
      <c r="B107" s="57" t="s">
        <v>456</v>
      </c>
      <c r="C107" s="27" t="s">
        <v>113</v>
      </c>
      <c r="D107" s="44" t="s">
        <v>114</v>
      </c>
      <c r="E107" s="60" t="s">
        <v>383</v>
      </c>
    </row>
    <row r="108" spans="1:5" ht="102" x14ac:dyDescent="0.25">
      <c r="A108" s="44" t="s">
        <v>307</v>
      </c>
      <c r="B108" s="57" t="s">
        <v>115</v>
      </c>
      <c r="C108" s="25" t="s">
        <v>215</v>
      </c>
      <c r="D108" s="44"/>
      <c r="E108" s="33" t="s">
        <v>121</v>
      </c>
    </row>
    <row r="109" spans="1:5" ht="72" x14ac:dyDescent="0.25">
      <c r="A109" s="44" t="s">
        <v>308</v>
      </c>
      <c r="B109" s="57" t="s">
        <v>89</v>
      </c>
      <c r="C109" s="27"/>
      <c r="D109" s="44" t="s">
        <v>16</v>
      </c>
      <c r="E109" s="33" t="s">
        <v>46</v>
      </c>
    </row>
    <row r="110" spans="1:5" ht="85.5" x14ac:dyDescent="0.25">
      <c r="A110" s="44" t="s">
        <v>309</v>
      </c>
      <c r="B110" s="57" t="s">
        <v>123</v>
      </c>
      <c r="C110" s="27"/>
      <c r="D110" s="44" t="s">
        <v>16</v>
      </c>
      <c r="E110" s="33" t="s">
        <v>47</v>
      </c>
    </row>
    <row r="111" spans="1:5" ht="36" x14ac:dyDescent="0.25">
      <c r="A111" s="44" t="s">
        <v>310</v>
      </c>
      <c r="B111" s="57" t="s">
        <v>122</v>
      </c>
      <c r="C111" s="26"/>
      <c r="D111" s="44" t="s">
        <v>16</v>
      </c>
      <c r="E111" s="25" t="s">
        <v>128</v>
      </c>
    </row>
    <row r="112" spans="1:5" ht="18" x14ac:dyDescent="0.25">
      <c r="A112" s="44" t="s">
        <v>311</v>
      </c>
      <c r="B112" s="57" t="s">
        <v>117</v>
      </c>
      <c r="C112" s="27"/>
      <c r="D112" s="44" t="s">
        <v>116</v>
      </c>
      <c r="E112" s="71" t="s">
        <v>48</v>
      </c>
    </row>
    <row r="113" spans="1:5" ht="72" x14ac:dyDescent="0.25">
      <c r="A113" s="44" t="s">
        <v>312</v>
      </c>
      <c r="B113" s="61" t="s">
        <v>216</v>
      </c>
      <c r="C113" s="26"/>
      <c r="D113" s="44" t="s">
        <v>116</v>
      </c>
      <c r="E113" s="105">
        <v>41661</v>
      </c>
    </row>
    <row r="114" spans="1:5" ht="23.25" x14ac:dyDescent="0.25">
      <c r="A114" s="86" t="s">
        <v>220</v>
      </c>
      <c r="B114" s="93"/>
      <c r="C114" s="96"/>
      <c r="D114" s="97"/>
      <c r="E114" s="98"/>
    </row>
    <row r="115" spans="1:5" ht="36" x14ac:dyDescent="0.25">
      <c r="A115" s="44" t="s">
        <v>457</v>
      </c>
      <c r="B115" s="61" t="s">
        <v>161</v>
      </c>
      <c r="C115" s="27" t="s">
        <v>217</v>
      </c>
      <c r="D115" s="50"/>
      <c r="E115" s="106" t="s">
        <v>384</v>
      </c>
    </row>
    <row r="116" spans="1:5" ht="54" x14ac:dyDescent="0.25">
      <c r="A116" s="44" t="s">
        <v>458</v>
      </c>
      <c r="B116" s="57" t="s">
        <v>160</v>
      </c>
      <c r="C116" s="21"/>
      <c r="D116" s="44" t="s">
        <v>13</v>
      </c>
      <c r="E116" s="33" t="s">
        <v>385</v>
      </c>
    </row>
    <row r="117" spans="1:5" ht="85.5" x14ac:dyDescent="0.25">
      <c r="A117" s="150" t="s">
        <v>313</v>
      </c>
      <c r="B117" s="152" t="s">
        <v>162</v>
      </c>
      <c r="C117" s="149" t="s">
        <v>459</v>
      </c>
      <c r="D117" s="150" t="s">
        <v>2</v>
      </c>
      <c r="E117" s="151" t="s">
        <v>514</v>
      </c>
    </row>
    <row r="118" spans="1:5" ht="171" x14ac:dyDescent="0.25">
      <c r="A118" s="150" t="s">
        <v>314</v>
      </c>
      <c r="B118" s="152" t="s">
        <v>163</v>
      </c>
      <c r="C118" s="149" t="s">
        <v>460</v>
      </c>
      <c r="D118" s="150" t="s">
        <v>164</v>
      </c>
      <c r="E118" s="151" t="s">
        <v>99</v>
      </c>
    </row>
    <row r="119" spans="1:5" ht="54" x14ac:dyDescent="0.25">
      <c r="A119" s="44" t="s">
        <v>315</v>
      </c>
      <c r="B119" s="57" t="s">
        <v>218</v>
      </c>
      <c r="C119" s="28" t="s">
        <v>137</v>
      </c>
      <c r="D119" s="45" t="s">
        <v>14</v>
      </c>
      <c r="E119" s="71" t="s">
        <v>129</v>
      </c>
    </row>
    <row r="120" spans="1:5" ht="57" x14ac:dyDescent="0.25">
      <c r="A120" s="44" t="s">
        <v>316</v>
      </c>
      <c r="B120" s="57" t="s">
        <v>165</v>
      </c>
      <c r="C120" s="28" t="s">
        <v>138</v>
      </c>
      <c r="D120" s="45" t="s">
        <v>14</v>
      </c>
      <c r="E120" s="71" t="s">
        <v>49</v>
      </c>
    </row>
    <row r="121" spans="1:5" ht="23.25" x14ac:dyDescent="0.25">
      <c r="A121" s="86" t="s">
        <v>219</v>
      </c>
      <c r="B121" s="93"/>
      <c r="C121" s="94"/>
      <c r="D121" s="95"/>
      <c r="E121" s="100"/>
    </row>
    <row r="122" spans="1:5" ht="18" x14ac:dyDescent="0.25">
      <c r="A122" s="44" t="s">
        <v>317</v>
      </c>
      <c r="B122" s="57" t="s">
        <v>15</v>
      </c>
      <c r="C122" s="27" t="s">
        <v>139</v>
      </c>
      <c r="D122" s="44"/>
      <c r="E122" s="33" t="s">
        <v>62</v>
      </c>
    </row>
    <row r="123" spans="1:5" ht="57" x14ac:dyDescent="0.25">
      <c r="A123" s="44" t="s">
        <v>318</v>
      </c>
      <c r="B123" s="61" t="s">
        <v>17</v>
      </c>
      <c r="C123" s="28" t="s">
        <v>461</v>
      </c>
      <c r="D123" s="45"/>
      <c r="E123" s="33" t="s">
        <v>96</v>
      </c>
    </row>
    <row r="124" spans="1:5" ht="57" x14ac:dyDescent="0.25">
      <c r="A124" s="150" t="s">
        <v>319</v>
      </c>
      <c r="B124" s="152" t="s">
        <v>166</v>
      </c>
      <c r="C124" s="149" t="s">
        <v>462</v>
      </c>
      <c r="D124" s="150"/>
      <c r="E124" s="149" t="s">
        <v>515</v>
      </c>
    </row>
    <row r="125" spans="1:5" ht="42.75" x14ac:dyDescent="0.25">
      <c r="A125" s="150" t="s">
        <v>320</v>
      </c>
      <c r="B125" s="152" t="s">
        <v>167</v>
      </c>
      <c r="C125" s="149" t="s">
        <v>463</v>
      </c>
      <c r="D125" s="150"/>
      <c r="E125" s="149" t="s">
        <v>515</v>
      </c>
    </row>
    <row r="126" spans="1:5" ht="54" x14ac:dyDescent="0.25">
      <c r="A126" s="44" t="s">
        <v>321</v>
      </c>
      <c r="B126" s="61" t="s">
        <v>18</v>
      </c>
      <c r="C126" s="24" t="s">
        <v>79</v>
      </c>
      <c r="D126" s="45"/>
      <c r="E126" s="33" t="s">
        <v>51</v>
      </c>
    </row>
    <row r="127" spans="1:5" ht="54" x14ac:dyDescent="0.25">
      <c r="A127" s="44" t="s">
        <v>322</v>
      </c>
      <c r="B127" s="57" t="s">
        <v>19</v>
      </c>
      <c r="C127" s="28" t="s">
        <v>464</v>
      </c>
      <c r="D127" s="44"/>
      <c r="E127" s="33" t="s">
        <v>515</v>
      </c>
    </row>
    <row r="128" spans="1:5" ht="114" x14ac:dyDescent="0.25">
      <c r="A128" s="44" t="s">
        <v>323</v>
      </c>
      <c r="B128" s="57" t="s">
        <v>21</v>
      </c>
      <c r="C128" s="24" t="s">
        <v>79</v>
      </c>
      <c r="D128" s="44"/>
      <c r="E128" s="75" t="s">
        <v>94</v>
      </c>
    </row>
    <row r="129" spans="1:5" ht="85.5" x14ac:dyDescent="0.25">
      <c r="A129" s="44" t="s">
        <v>324</v>
      </c>
      <c r="B129" s="57" t="s">
        <v>20</v>
      </c>
      <c r="C129" s="24" t="s">
        <v>221</v>
      </c>
      <c r="D129" s="44"/>
      <c r="E129" s="75" t="s">
        <v>95</v>
      </c>
    </row>
    <row r="130" spans="1:5" ht="60" x14ac:dyDescent="0.25">
      <c r="A130" s="44" t="s">
        <v>325</v>
      </c>
      <c r="B130" s="57" t="s">
        <v>22</v>
      </c>
      <c r="C130" s="24"/>
      <c r="D130" s="44"/>
      <c r="E130" s="141" t="s">
        <v>168</v>
      </c>
    </row>
    <row r="131" spans="1:5" x14ac:dyDescent="0.25">
      <c r="B131" s="140"/>
    </row>
  </sheetData>
  <mergeCells count="5">
    <mergeCell ref="A4:A5"/>
    <mergeCell ref="B4:B5"/>
    <mergeCell ref="C4:C5"/>
    <mergeCell ref="D4:D5"/>
    <mergeCell ref="E4:E5"/>
  </mergeCells>
  <hyperlinks>
    <hyperlink ref="E129" r:id="rId1"/>
    <hyperlink ref="E130" r:id="rId2" display="https://www.facebook.com/pg/pomoc.na.dialnici/photos/?tab=album&amp;album_id=1846806715636333, "/>
    <hyperlink ref="E128" display="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C1" sqref="C1"/>
    </sheetView>
  </sheetViews>
  <sheetFormatPr defaultRowHeight="15" x14ac:dyDescent="0.25"/>
  <cols>
    <col min="1" max="1" width="8.42578125" style="9" customWidth="1"/>
    <col min="2" max="2" width="42" style="10" customWidth="1"/>
    <col min="3" max="3" width="43.28515625" style="131" customWidth="1"/>
    <col min="4" max="4" width="15.140625" style="11" customWidth="1"/>
    <col min="5" max="5" width="44.5703125" style="131" customWidth="1"/>
  </cols>
  <sheetData>
    <row r="1" spans="1:5" ht="18" x14ac:dyDescent="0.25">
      <c r="A1" s="4"/>
      <c r="B1" s="113" t="s">
        <v>521</v>
      </c>
      <c r="C1" s="143">
        <v>43265</v>
      </c>
      <c r="D1" s="3"/>
    </row>
    <row r="2" spans="1:5" ht="18" x14ac:dyDescent="0.25">
      <c r="A2" s="5"/>
      <c r="B2" s="113" t="s">
        <v>522</v>
      </c>
      <c r="C2" s="23"/>
      <c r="D2" s="3"/>
    </row>
    <row r="3" spans="1:5" ht="18.75" thickBot="1" x14ac:dyDescent="0.3">
      <c r="A3" s="2"/>
      <c r="B3" s="113"/>
      <c r="C3" s="23"/>
      <c r="D3" s="3"/>
    </row>
    <row r="4" spans="1:5" x14ac:dyDescent="0.25">
      <c r="A4" s="223" t="s">
        <v>386</v>
      </c>
      <c r="B4" s="223" t="s">
        <v>147</v>
      </c>
      <c r="C4" s="223" t="s">
        <v>148</v>
      </c>
      <c r="D4" s="225" t="s">
        <v>24</v>
      </c>
      <c r="E4" s="225" t="s">
        <v>78</v>
      </c>
    </row>
    <row r="5" spans="1:5" ht="26.25" customHeight="1" thickBot="1" x14ac:dyDescent="0.3">
      <c r="A5" s="224"/>
      <c r="B5" s="224"/>
      <c r="C5" s="224"/>
      <c r="D5" s="226"/>
      <c r="E5" s="226" t="s">
        <v>78</v>
      </c>
    </row>
    <row r="6" spans="1:5" ht="23.25" x14ac:dyDescent="0.25">
      <c r="A6" s="86" t="s">
        <v>225</v>
      </c>
      <c r="B6" s="87"/>
      <c r="C6" s="88"/>
      <c r="D6" s="90"/>
      <c r="E6" s="89"/>
    </row>
    <row r="7" spans="1:5" ht="45" x14ac:dyDescent="0.25">
      <c r="A7" s="76" t="s">
        <v>326</v>
      </c>
      <c r="B7" s="77" t="s">
        <v>80</v>
      </c>
      <c r="C7" s="78"/>
      <c r="D7" s="79"/>
      <c r="E7" s="132" t="s">
        <v>169</v>
      </c>
    </row>
    <row r="8" spans="1:5" ht="42.75" x14ac:dyDescent="0.25">
      <c r="A8" s="44" t="s">
        <v>327</v>
      </c>
      <c r="B8" s="40" t="s">
        <v>118</v>
      </c>
      <c r="C8" s="28" t="s">
        <v>119</v>
      </c>
      <c r="D8" s="45"/>
      <c r="E8" s="56" t="s">
        <v>494</v>
      </c>
    </row>
    <row r="9" spans="1:5" ht="114.75" x14ac:dyDescent="0.25">
      <c r="A9" s="44" t="s">
        <v>328</v>
      </c>
      <c r="B9" s="40" t="s">
        <v>81</v>
      </c>
      <c r="C9" s="28" t="s">
        <v>387</v>
      </c>
      <c r="D9" s="45"/>
      <c r="E9" s="56" t="s">
        <v>130</v>
      </c>
    </row>
    <row r="10" spans="1:5" ht="270.75" x14ac:dyDescent="0.25">
      <c r="A10" s="44" t="s">
        <v>329</v>
      </c>
      <c r="B10" s="40" t="s">
        <v>388</v>
      </c>
      <c r="C10" s="28" t="s">
        <v>389</v>
      </c>
      <c r="D10" s="45"/>
      <c r="E10" s="56" t="s">
        <v>131</v>
      </c>
    </row>
    <row r="11" spans="1:5" ht="409.5" x14ac:dyDescent="0.25">
      <c r="A11" s="76" t="s">
        <v>330</v>
      </c>
      <c r="B11" s="40" t="s">
        <v>103</v>
      </c>
      <c r="C11" s="27" t="s">
        <v>500</v>
      </c>
      <c r="D11" s="45"/>
      <c r="E11" s="56" t="s">
        <v>495</v>
      </c>
    </row>
    <row r="12" spans="1:5" ht="76.5" x14ac:dyDescent="0.25">
      <c r="A12" s="76" t="s">
        <v>331</v>
      </c>
      <c r="B12" s="40" t="s">
        <v>390</v>
      </c>
      <c r="C12" s="28" t="s">
        <v>392</v>
      </c>
      <c r="D12" s="45"/>
      <c r="E12" s="56" t="s">
        <v>341</v>
      </c>
    </row>
    <row r="13" spans="1:5" ht="178.5" x14ac:dyDescent="0.25">
      <c r="A13" s="76" t="s">
        <v>332</v>
      </c>
      <c r="B13" s="40" t="s">
        <v>391</v>
      </c>
      <c r="C13" s="28"/>
      <c r="D13" s="45"/>
      <c r="E13" s="56" t="s">
        <v>132</v>
      </c>
    </row>
    <row r="14" spans="1:5" ht="36" x14ac:dyDescent="0.25">
      <c r="A14" s="76" t="s">
        <v>333</v>
      </c>
      <c r="B14" s="57" t="s">
        <v>82</v>
      </c>
      <c r="C14" s="28" t="s">
        <v>393</v>
      </c>
      <c r="D14" s="45" t="s">
        <v>0</v>
      </c>
      <c r="E14" s="56" t="s">
        <v>28</v>
      </c>
    </row>
    <row r="15" spans="1:5" ht="54" x14ac:dyDescent="0.25">
      <c r="A15" s="76" t="s">
        <v>334</v>
      </c>
      <c r="B15" s="40" t="s">
        <v>83</v>
      </c>
      <c r="C15" s="28" t="s">
        <v>394</v>
      </c>
      <c r="D15" s="45" t="s">
        <v>0</v>
      </c>
      <c r="E15" s="56" t="s">
        <v>28</v>
      </c>
    </row>
    <row r="16" spans="1:5" ht="54" x14ac:dyDescent="0.25">
      <c r="A16" s="76" t="s">
        <v>335</v>
      </c>
      <c r="B16" s="40" t="s">
        <v>395</v>
      </c>
      <c r="C16" s="28" t="s">
        <v>396</v>
      </c>
      <c r="D16" s="45" t="s">
        <v>2</v>
      </c>
      <c r="E16" s="56" t="s">
        <v>28</v>
      </c>
    </row>
    <row r="17" spans="1:5" ht="28.5" x14ac:dyDescent="0.25">
      <c r="A17" s="76" t="s">
        <v>336</v>
      </c>
      <c r="B17" s="57" t="s">
        <v>104</v>
      </c>
      <c r="C17" s="24" t="s">
        <v>180</v>
      </c>
      <c r="D17" s="45"/>
      <c r="E17" s="56" t="s">
        <v>28</v>
      </c>
    </row>
    <row r="18" spans="1:5" ht="18" x14ac:dyDescent="0.25">
      <c r="A18" s="76" t="s">
        <v>337</v>
      </c>
      <c r="B18" s="57" t="s">
        <v>84</v>
      </c>
      <c r="C18" s="24" t="s">
        <v>141</v>
      </c>
      <c r="D18" s="45"/>
      <c r="E18" s="56" t="s">
        <v>28</v>
      </c>
    </row>
    <row r="19" spans="1:5" ht="71.25" x14ac:dyDescent="0.25">
      <c r="A19" s="76" t="s">
        <v>338</v>
      </c>
      <c r="B19" s="58" t="s">
        <v>105</v>
      </c>
      <c r="C19" s="28" t="s">
        <v>397</v>
      </c>
      <c r="D19" s="45" t="s">
        <v>2</v>
      </c>
      <c r="E19" s="56" t="s">
        <v>28</v>
      </c>
    </row>
    <row r="20" spans="1:5" ht="54" x14ac:dyDescent="0.25">
      <c r="A20" s="76" t="s">
        <v>339</v>
      </c>
      <c r="B20" s="40" t="s">
        <v>85</v>
      </c>
      <c r="C20" s="28"/>
      <c r="D20" s="31" t="s">
        <v>23</v>
      </c>
      <c r="E20" s="56" t="s">
        <v>65</v>
      </c>
    </row>
    <row r="21" spans="1:5" ht="23.25" x14ac:dyDescent="0.25">
      <c r="A21" s="86" t="s">
        <v>224</v>
      </c>
      <c r="B21" s="87"/>
      <c r="C21" s="88"/>
      <c r="D21" s="90"/>
      <c r="E21" s="89"/>
    </row>
    <row r="22" spans="1:5" ht="28.5" x14ac:dyDescent="0.25">
      <c r="A22" s="44" t="s">
        <v>230</v>
      </c>
      <c r="B22" s="40" t="s">
        <v>175</v>
      </c>
      <c r="C22" s="28" t="s">
        <v>86</v>
      </c>
      <c r="D22" s="45" t="s">
        <v>186</v>
      </c>
      <c r="E22" s="56" t="s">
        <v>28</v>
      </c>
    </row>
    <row r="23" spans="1:5" ht="54" x14ac:dyDescent="0.25">
      <c r="A23" s="45" t="s">
        <v>231</v>
      </c>
      <c r="B23" s="40" t="s">
        <v>398</v>
      </c>
      <c r="C23" s="28"/>
      <c r="D23" s="45" t="s">
        <v>7</v>
      </c>
      <c r="E23" s="56" t="s">
        <v>28</v>
      </c>
    </row>
    <row r="24" spans="1:5" ht="36" x14ac:dyDescent="0.25">
      <c r="A24" s="44" t="s">
        <v>232</v>
      </c>
      <c r="B24" s="40" t="s">
        <v>399</v>
      </c>
      <c r="C24" s="28" t="s">
        <v>87</v>
      </c>
      <c r="D24" s="45" t="s">
        <v>8</v>
      </c>
      <c r="E24" s="56" t="s">
        <v>28</v>
      </c>
    </row>
    <row r="25" spans="1:5" ht="36" x14ac:dyDescent="0.25">
      <c r="A25" s="44" t="s">
        <v>233</v>
      </c>
      <c r="B25" s="58" t="s">
        <v>400</v>
      </c>
      <c r="C25" s="24" t="s">
        <v>176</v>
      </c>
      <c r="D25" s="45" t="s">
        <v>402</v>
      </c>
      <c r="E25" s="56" t="s">
        <v>28</v>
      </c>
    </row>
    <row r="26" spans="1:5" ht="36" x14ac:dyDescent="0.25">
      <c r="A26" s="44" t="s">
        <v>234</v>
      </c>
      <c r="B26" s="58" t="s">
        <v>401</v>
      </c>
      <c r="C26" s="24" t="s">
        <v>403</v>
      </c>
      <c r="D26" s="45" t="s">
        <v>178</v>
      </c>
      <c r="E26" s="56" t="s">
        <v>28</v>
      </c>
    </row>
    <row r="27" spans="1:5" ht="18" x14ac:dyDescent="0.25">
      <c r="A27" s="44" t="s">
        <v>235</v>
      </c>
      <c r="B27" s="58" t="s">
        <v>404</v>
      </c>
      <c r="C27" s="24" t="s">
        <v>142</v>
      </c>
      <c r="D27" s="45" t="s">
        <v>1</v>
      </c>
      <c r="E27" s="56" t="s">
        <v>28</v>
      </c>
    </row>
    <row r="28" spans="1:5" ht="18" x14ac:dyDescent="0.25">
      <c r="A28" s="44" t="s">
        <v>236</v>
      </c>
      <c r="B28" s="58" t="s">
        <v>405</v>
      </c>
      <c r="C28" s="24" t="s">
        <v>177</v>
      </c>
      <c r="D28" s="45" t="s">
        <v>1</v>
      </c>
      <c r="E28" s="56" t="s">
        <v>28</v>
      </c>
    </row>
    <row r="29" spans="1:5" ht="42.75" x14ac:dyDescent="0.25">
      <c r="A29" s="44" t="s">
        <v>237</v>
      </c>
      <c r="B29" s="40" t="s">
        <v>406</v>
      </c>
      <c r="C29" s="28" t="s">
        <v>407</v>
      </c>
      <c r="D29" s="31" t="s">
        <v>179</v>
      </c>
      <c r="E29" s="56" t="s">
        <v>28</v>
      </c>
    </row>
    <row r="30" spans="1:5" ht="36" x14ac:dyDescent="0.25">
      <c r="A30" s="44" t="s">
        <v>238</v>
      </c>
      <c r="B30" s="40" t="s">
        <v>143</v>
      </c>
      <c r="C30" s="24" t="s">
        <v>145</v>
      </c>
      <c r="D30" s="31" t="s">
        <v>1</v>
      </c>
      <c r="E30" s="56" t="s">
        <v>28</v>
      </c>
    </row>
    <row r="31" spans="1:5" ht="36" x14ac:dyDescent="0.25">
      <c r="A31" s="44" t="s">
        <v>239</v>
      </c>
      <c r="B31" s="40" t="s">
        <v>144</v>
      </c>
      <c r="C31" s="24" t="s">
        <v>411</v>
      </c>
      <c r="D31" s="45" t="s">
        <v>1</v>
      </c>
      <c r="E31" s="56" t="s">
        <v>28</v>
      </c>
    </row>
    <row r="32" spans="1:5" ht="57" x14ac:dyDescent="0.25">
      <c r="A32" s="44" t="s">
        <v>240</v>
      </c>
      <c r="B32" s="40" t="s">
        <v>408</v>
      </c>
      <c r="C32" s="27" t="s">
        <v>409</v>
      </c>
      <c r="D32" s="45" t="s">
        <v>120</v>
      </c>
      <c r="E32" s="56" t="s">
        <v>28</v>
      </c>
    </row>
    <row r="33" spans="1:5" ht="36" x14ac:dyDescent="0.25">
      <c r="A33" s="44" t="s">
        <v>241</v>
      </c>
      <c r="B33" s="58" t="s">
        <v>412</v>
      </c>
      <c r="C33" s="27" t="s">
        <v>340</v>
      </c>
      <c r="D33" s="45" t="s">
        <v>0</v>
      </c>
      <c r="E33" s="56" t="s">
        <v>28</v>
      </c>
    </row>
    <row r="34" spans="1:5" ht="36" x14ac:dyDescent="0.25">
      <c r="A34" s="44" t="s">
        <v>242</v>
      </c>
      <c r="B34" s="58" t="s">
        <v>413</v>
      </c>
      <c r="C34" s="27" t="s">
        <v>181</v>
      </c>
      <c r="D34" s="45" t="s">
        <v>0</v>
      </c>
      <c r="E34" s="56" t="s">
        <v>28</v>
      </c>
    </row>
    <row r="35" spans="1:5" ht="28.5" x14ac:dyDescent="0.25">
      <c r="A35" s="44" t="s">
        <v>243</v>
      </c>
      <c r="B35" s="40" t="s">
        <v>410</v>
      </c>
      <c r="C35" s="24" t="s">
        <v>183</v>
      </c>
      <c r="D35" s="45" t="s">
        <v>0</v>
      </c>
      <c r="E35" s="56" t="s">
        <v>28</v>
      </c>
    </row>
    <row r="36" spans="1:5" ht="57" x14ac:dyDescent="0.25">
      <c r="A36" s="44" t="s">
        <v>244</v>
      </c>
      <c r="B36" s="40" t="s">
        <v>182</v>
      </c>
      <c r="C36" s="28" t="s">
        <v>184</v>
      </c>
      <c r="D36" s="45" t="s">
        <v>0</v>
      </c>
      <c r="E36" s="56" t="s">
        <v>28</v>
      </c>
    </row>
    <row r="37" spans="1:5" ht="18" x14ac:dyDescent="0.25">
      <c r="A37" s="44" t="s">
        <v>245</v>
      </c>
      <c r="B37" s="57" t="s">
        <v>4</v>
      </c>
      <c r="C37" s="24"/>
      <c r="D37" s="44" t="s">
        <v>0</v>
      </c>
      <c r="E37" s="56" t="s">
        <v>28</v>
      </c>
    </row>
    <row r="38" spans="1:5" ht="18" x14ac:dyDescent="0.25">
      <c r="A38" s="44" t="s">
        <v>246</v>
      </c>
      <c r="B38" s="57" t="s">
        <v>5</v>
      </c>
      <c r="C38" s="24"/>
      <c r="D38" s="44" t="s">
        <v>0</v>
      </c>
      <c r="E38" s="56" t="s">
        <v>28</v>
      </c>
    </row>
    <row r="39" spans="1:5" ht="36" x14ac:dyDescent="0.25">
      <c r="A39" s="44" t="s">
        <v>247</v>
      </c>
      <c r="B39" s="61" t="s">
        <v>146</v>
      </c>
      <c r="C39" s="25"/>
      <c r="D39" s="47" t="s">
        <v>114</v>
      </c>
      <c r="E39" s="56" t="s">
        <v>28</v>
      </c>
    </row>
    <row r="40" spans="1:5" ht="36" x14ac:dyDescent="0.25">
      <c r="A40" s="44" t="s">
        <v>248</v>
      </c>
      <c r="B40" s="61" t="s">
        <v>501</v>
      </c>
      <c r="C40" s="24" t="s">
        <v>140</v>
      </c>
      <c r="D40" s="44" t="s">
        <v>3</v>
      </c>
      <c r="E40" s="56" t="s">
        <v>28</v>
      </c>
    </row>
    <row r="41" spans="1:5" ht="18" x14ac:dyDescent="0.25">
      <c r="A41" s="44" t="s">
        <v>249</v>
      </c>
      <c r="B41" s="58" t="s">
        <v>185</v>
      </c>
      <c r="C41" s="26"/>
      <c r="D41" s="44" t="s">
        <v>3</v>
      </c>
      <c r="E41" s="56" t="s">
        <v>28</v>
      </c>
    </row>
    <row r="42" spans="1:5" ht="36" x14ac:dyDescent="0.25">
      <c r="A42" s="44" t="s">
        <v>250</v>
      </c>
      <c r="B42" s="58" t="s">
        <v>414</v>
      </c>
      <c r="C42" s="81"/>
      <c r="D42" s="44" t="s">
        <v>7</v>
      </c>
      <c r="E42" s="56" t="s">
        <v>28</v>
      </c>
    </row>
    <row r="43" spans="1:5" ht="54" x14ac:dyDescent="0.25">
      <c r="A43" s="44" t="s">
        <v>251</v>
      </c>
      <c r="B43" s="40" t="s">
        <v>415</v>
      </c>
      <c r="C43" s="27" t="s">
        <v>188</v>
      </c>
      <c r="D43" s="48" t="s">
        <v>187</v>
      </c>
      <c r="E43" s="56" t="s">
        <v>28</v>
      </c>
    </row>
    <row r="44" spans="1:5" ht="54" x14ac:dyDescent="0.25">
      <c r="A44" s="44" t="s">
        <v>252</v>
      </c>
      <c r="B44" s="57" t="s">
        <v>106</v>
      </c>
      <c r="C44" s="32"/>
      <c r="D44" s="44"/>
      <c r="E44" s="56" t="s">
        <v>28</v>
      </c>
    </row>
    <row r="45" spans="1:5" ht="54" x14ac:dyDescent="0.25">
      <c r="A45" s="44" t="s">
        <v>253</v>
      </c>
      <c r="B45" s="57" t="s">
        <v>416</v>
      </c>
      <c r="C45" s="28" t="s">
        <v>417</v>
      </c>
      <c r="D45" s="44"/>
      <c r="E45" s="56" t="s">
        <v>28</v>
      </c>
    </row>
    <row r="46" spans="1:5" ht="54" x14ac:dyDescent="0.25">
      <c r="A46" s="44" t="s">
        <v>254</v>
      </c>
      <c r="B46" s="57" t="s">
        <v>26</v>
      </c>
      <c r="C46" s="24"/>
      <c r="D46" s="44" t="s">
        <v>1</v>
      </c>
      <c r="E46" s="56" t="s">
        <v>28</v>
      </c>
    </row>
    <row r="47" spans="1:5" ht="72" x14ac:dyDescent="0.25">
      <c r="A47" s="44" t="s">
        <v>255</v>
      </c>
      <c r="B47" s="57" t="s">
        <v>27</v>
      </c>
      <c r="C47" s="21"/>
      <c r="D47" s="45" t="s">
        <v>1</v>
      </c>
      <c r="E47" s="56" t="s">
        <v>28</v>
      </c>
    </row>
    <row r="48" spans="1:5" ht="42.75" x14ac:dyDescent="0.25">
      <c r="A48" s="44" t="s">
        <v>256</v>
      </c>
      <c r="B48" s="57" t="s">
        <v>6</v>
      </c>
      <c r="C48" s="28" t="s">
        <v>189</v>
      </c>
      <c r="D48" s="45" t="s">
        <v>7</v>
      </c>
      <c r="E48" s="56" t="s">
        <v>28</v>
      </c>
    </row>
    <row r="49" spans="1:5" ht="90" x14ac:dyDescent="0.25">
      <c r="A49" s="44" t="s">
        <v>257</v>
      </c>
      <c r="B49" s="40" t="s">
        <v>418</v>
      </c>
      <c r="C49" s="28" t="s">
        <v>419</v>
      </c>
      <c r="D49" s="44" t="s">
        <v>7</v>
      </c>
      <c r="E49" s="56" t="s">
        <v>28</v>
      </c>
    </row>
    <row r="50" spans="1:5" ht="23.25" x14ac:dyDescent="0.25">
      <c r="A50" s="86" t="s">
        <v>223</v>
      </c>
      <c r="B50" s="87"/>
      <c r="C50" s="88"/>
      <c r="D50" s="90"/>
      <c r="E50" s="89"/>
    </row>
    <row r="51" spans="1:5" ht="57" x14ac:dyDescent="0.25">
      <c r="A51" s="44" t="s">
        <v>430</v>
      </c>
      <c r="B51" s="57" t="s">
        <v>420</v>
      </c>
      <c r="C51" s="28" t="s">
        <v>421</v>
      </c>
      <c r="D51" s="31" t="s">
        <v>190</v>
      </c>
      <c r="E51" s="56" t="s">
        <v>28</v>
      </c>
    </row>
    <row r="52" spans="1:5" ht="57" x14ac:dyDescent="0.25">
      <c r="A52" s="44" t="s">
        <v>258</v>
      </c>
      <c r="B52" s="57" t="s">
        <v>151</v>
      </c>
      <c r="C52" s="28" t="s">
        <v>422</v>
      </c>
      <c r="D52" s="31" t="s">
        <v>191</v>
      </c>
      <c r="E52" s="56" t="s">
        <v>28</v>
      </c>
    </row>
    <row r="53" spans="1:5" ht="85.5" x14ac:dyDescent="0.25">
      <c r="A53" s="44" t="s">
        <v>259</v>
      </c>
      <c r="B53" s="57" t="s">
        <v>149</v>
      </c>
      <c r="C53" s="28" t="s">
        <v>423</v>
      </c>
      <c r="D53" s="45"/>
      <c r="E53" s="56" t="s">
        <v>28</v>
      </c>
    </row>
    <row r="54" spans="1:5" ht="57" x14ac:dyDescent="0.25">
      <c r="A54" s="44" t="s">
        <v>260</v>
      </c>
      <c r="B54" s="61" t="s">
        <v>150</v>
      </c>
      <c r="C54" s="24" t="s">
        <v>424</v>
      </c>
      <c r="D54" s="21"/>
      <c r="E54" s="56" t="s">
        <v>28</v>
      </c>
    </row>
    <row r="55" spans="1:5" ht="54" x14ac:dyDescent="0.25">
      <c r="A55" s="44" t="s">
        <v>261</v>
      </c>
      <c r="B55" s="61" t="s">
        <v>425</v>
      </c>
      <c r="C55" s="28" t="s">
        <v>426</v>
      </c>
      <c r="D55" s="47" t="s">
        <v>2</v>
      </c>
      <c r="E55" s="56" t="s">
        <v>28</v>
      </c>
    </row>
    <row r="56" spans="1:5" ht="72" x14ac:dyDescent="0.25">
      <c r="A56" s="44" t="s">
        <v>262</v>
      </c>
      <c r="B56" s="61" t="s">
        <v>428</v>
      </c>
      <c r="C56" s="28" t="s">
        <v>427</v>
      </c>
      <c r="D56" s="44" t="s">
        <v>192</v>
      </c>
      <c r="E56" s="56" t="s">
        <v>28</v>
      </c>
    </row>
    <row r="57" spans="1:5" ht="23.25" x14ac:dyDescent="0.25">
      <c r="A57" s="86" t="s">
        <v>222</v>
      </c>
      <c r="B57" s="87"/>
      <c r="C57" s="88"/>
      <c r="D57" s="90"/>
      <c r="E57" s="89"/>
    </row>
    <row r="58" spans="1:5" ht="54" x14ac:dyDescent="0.25">
      <c r="A58" s="44" t="s">
        <v>263</v>
      </c>
      <c r="B58" s="61" t="s">
        <v>429</v>
      </c>
      <c r="C58" s="24" t="s">
        <v>152</v>
      </c>
      <c r="D58" s="44" t="s">
        <v>0</v>
      </c>
      <c r="E58" s="56" t="s">
        <v>28</v>
      </c>
    </row>
    <row r="59" spans="1:5" ht="120" x14ac:dyDescent="0.25">
      <c r="A59" s="44">
        <v>50</v>
      </c>
      <c r="B59" s="58" t="s">
        <v>431</v>
      </c>
      <c r="C59" s="115" t="s">
        <v>194</v>
      </c>
      <c r="D59" s="44" t="s">
        <v>193</v>
      </c>
      <c r="E59" s="56" t="s">
        <v>28</v>
      </c>
    </row>
    <row r="60" spans="1:5" ht="54" x14ac:dyDescent="0.25">
      <c r="A60" s="44" t="s">
        <v>264</v>
      </c>
      <c r="B60" s="57" t="s">
        <v>502</v>
      </c>
      <c r="C60" s="28" t="s">
        <v>432</v>
      </c>
      <c r="D60" s="44" t="s">
        <v>195</v>
      </c>
      <c r="E60" s="133" t="s">
        <v>136</v>
      </c>
    </row>
    <row r="61" spans="1:5" ht="54" x14ac:dyDescent="0.25">
      <c r="A61" s="44" t="s">
        <v>265</v>
      </c>
      <c r="B61" s="58" t="s">
        <v>503</v>
      </c>
      <c r="C61" s="28" t="s">
        <v>433</v>
      </c>
      <c r="D61" s="44" t="s">
        <v>195</v>
      </c>
      <c r="E61" s="56" t="s">
        <v>28</v>
      </c>
    </row>
    <row r="62" spans="1:5" ht="54" x14ac:dyDescent="0.25">
      <c r="A62" s="44" t="s">
        <v>266</v>
      </c>
      <c r="B62" s="137" t="s">
        <v>504</v>
      </c>
      <c r="C62" s="24" t="s">
        <v>434</v>
      </c>
      <c r="D62" s="82" t="s">
        <v>114</v>
      </c>
      <c r="E62" s="133" t="s">
        <v>342</v>
      </c>
    </row>
    <row r="63" spans="1:5" ht="128.25" x14ac:dyDescent="0.25">
      <c r="A63" s="44" t="s">
        <v>267</v>
      </c>
      <c r="B63" s="40" t="s">
        <v>196</v>
      </c>
      <c r="C63" s="28" t="s">
        <v>436</v>
      </c>
      <c r="D63" s="31" t="s">
        <v>197</v>
      </c>
      <c r="E63" s="56" t="s">
        <v>28</v>
      </c>
    </row>
    <row r="64" spans="1:5" ht="71.25" x14ac:dyDescent="0.25">
      <c r="A64" s="44" t="s">
        <v>268</v>
      </c>
      <c r="B64" s="58" t="s">
        <v>200</v>
      </c>
      <c r="C64" s="117" t="s">
        <v>435</v>
      </c>
      <c r="D64" s="31" t="s">
        <v>197</v>
      </c>
      <c r="E64" s="56" t="s">
        <v>28</v>
      </c>
    </row>
    <row r="65" spans="1:5" ht="71.25" x14ac:dyDescent="0.25">
      <c r="A65" s="44" t="s">
        <v>269</v>
      </c>
      <c r="B65" s="40" t="s">
        <v>201</v>
      </c>
      <c r="C65" s="116" t="s">
        <v>435</v>
      </c>
      <c r="D65" s="31" t="s">
        <v>197</v>
      </c>
      <c r="E65" s="56" t="s">
        <v>28</v>
      </c>
    </row>
    <row r="66" spans="1:5" ht="57" x14ac:dyDescent="0.25">
      <c r="A66" s="44" t="s">
        <v>270</v>
      </c>
      <c r="B66" s="57" t="s">
        <v>505</v>
      </c>
      <c r="C66" s="27" t="s">
        <v>437</v>
      </c>
      <c r="D66" s="31" t="s">
        <v>465</v>
      </c>
      <c r="E66" s="56"/>
    </row>
    <row r="67" spans="1:5" ht="42.75" x14ac:dyDescent="0.25">
      <c r="A67" s="44" t="s">
        <v>271</v>
      </c>
      <c r="B67" s="58" t="s">
        <v>198</v>
      </c>
      <c r="C67" s="117" t="s">
        <v>438</v>
      </c>
      <c r="D67" s="31" t="s">
        <v>465</v>
      </c>
      <c r="E67" s="56" t="s">
        <v>28</v>
      </c>
    </row>
    <row r="68" spans="1:5" ht="54" x14ac:dyDescent="0.25">
      <c r="A68" s="44" t="s">
        <v>272</v>
      </c>
      <c r="B68" s="40" t="s">
        <v>199</v>
      </c>
      <c r="C68" s="116" t="s">
        <v>438</v>
      </c>
      <c r="D68" s="31" t="s">
        <v>465</v>
      </c>
      <c r="E68" s="56" t="s">
        <v>28</v>
      </c>
    </row>
    <row r="69" spans="1:5" ht="127.5" x14ac:dyDescent="0.25">
      <c r="A69" s="44">
        <v>60</v>
      </c>
      <c r="B69" s="58" t="s">
        <v>439</v>
      </c>
      <c r="C69" s="115" t="s">
        <v>440</v>
      </c>
      <c r="D69" s="25" t="s">
        <v>173</v>
      </c>
      <c r="E69" s="56" t="s">
        <v>343</v>
      </c>
    </row>
    <row r="70" spans="1:5" ht="36" x14ac:dyDescent="0.25">
      <c r="A70" s="44">
        <v>61</v>
      </c>
      <c r="B70" s="61" t="s">
        <v>506</v>
      </c>
      <c r="C70" s="115" t="s">
        <v>441</v>
      </c>
      <c r="D70" s="46" t="s">
        <v>172</v>
      </c>
      <c r="E70" s="56" t="s">
        <v>344</v>
      </c>
    </row>
    <row r="71" spans="1:5" ht="357" x14ac:dyDescent="0.25">
      <c r="A71" s="44" t="s">
        <v>273</v>
      </c>
      <c r="B71" s="40" t="s">
        <v>442</v>
      </c>
      <c r="C71" s="84" t="s">
        <v>443</v>
      </c>
      <c r="D71" s="45"/>
      <c r="E71" s="56" t="s">
        <v>133</v>
      </c>
    </row>
    <row r="72" spans="1:5" ht="60" x14ac:dyDescent="0.25">
      <c r="A72" s="44" t="s">
        <v>274</v>
      </c>
      <c r="B72" s="58" t="s">
        <v>507</v>
      </c>
      <c r="C72" s="115" t="s">
        <v>444</v>
      </c>
      <c r="D72" s="46"/>
      <c r="E72" s="56" t="s">
        <v>345</v>
      </c>
    </row>
    <row r="73" spans="1:5" ht="105" x14ac:dyDescent="0.25">
      <c r="A73" s="44" t="s">
        <v>275</v>
      </c>
      <c r="B73" s="40" t="s">
        <v>508</v>
      </c>
      <c r="C73" s="118" t="s">
        <v>445</v>
      </c>
      <c r="D73" s="45" t="s">
        <v>174</v>
      </c>
      <c r="E73" s="56" t="s">
        <v>346</v>
      </c>
    </row>
    <row r="74" spans="1:5" ht="36" x14ac:dyDescent="0.25">
      <c r="A74" s="44" t="s">
        <v>276</v>
      </c>
      <c r="B74" s="40" t="s">
        <v>509</v>
      </c>
      <c r="C74" s="40" t="s">
        <v>493</v>
      </c>
      <c r="D74" s="45" t="s">
        <v>2</v>
      </c>
      <c r="E74" s="56" t="s">
        <v>347</v>
      </c>
    </row>
    <row r="75" spans="1:5" ht="75" x14ac:dyDescent="0.25">
      <c r="A75" s="44" t="s">
        <v>277</v>
      </c>
      <c r="B75" s="57" t="s">
        <v>510</v>
      </c>
      <c r="C75" s="84" t="s">
        <v>446</v>
      </c>
      <c r="D75" s="83" t="s">
        <v>2</v>
      </c>
      <c r="E75" s="56" t="s">
        <v>348</v>
      </c>
    </row>
    <row r="76" spans="1:5" ht="38.25" x14ac:dyDescent="0.25">
      <c r="A76" s="44" t="s">
        <v>278</v>
      </c>
      <c r="B76" s="57" t="s">
        <v>170</v>
      </c>
      <c r="C76" s="84" t="s">
        <v>447</v>
      </c>
      <c r="D76" s="83" t="s">
        <v>2</v>
      </c>
      <c r="E76" s="56" t="s">
        <v>349</v>
      </c>
    </row>
    <row r="77" spans="1:5" ht="54" x14ac:dyDescent="0.25">
      <c r="A77" s="44" t="s">
        <v>279</v>
      </c>
      <c r="B77" s="57" t="s">
        <v>520</v>
      </c>
      <c r="C77" s="84"/>
      <c r="D77" s="59" t="s">
        <v>519</v>
      </c>
      <c r="E77" s="56" t="s">
        <v>518</v>
      </c>
    </row>
    <row r="78" spans="1:5" ht="23.25" x14ac:dyDescent="0.25">
      <c r="A78" s="86" t="s">
        <v>203</v>
      </c>
      <c r="B78" s="87"/>
      <c r="C78" s="88"/>
      <c r="D78" s="90"/>
      <c r="E78" s="89"/>
    </row>
    <row r="79" spans="1:5" ht="54" x14ac:dyDescent="0.25">
      <c r="A79" s="44" t="s">
        <v>280</v>
      </c>
      <c r="B79" s="40" t="s">
        <v>204</v>
      </c>
      <c r="C79" s="119" t="s">
        <v>227</v>
      </c>
      <c r="D79" s="49" t="s">
        <v>114</v>
      </c>
      <c r="E79" s="56" t="s">
        <v>350</v>
      </c>
    </row>
    <row r="80" spans="1:5" ht="54" x14ac:dyDescent="0.25">
      <c r="A80" s="44" t="s">
        <v>281</v>
      </c>
      <c r="B80" s="58" t="s">
        <v>229</v>
      </c>
      <c r="C80" s="28" t="s">
        <v>202</v>
      </c>
      <c r="D80" s="49" t="s">
        <v>114</v>
      </c>
      <c r="E80" s="56" t="s">
        <v>91</v>
      </c>
    </row>
    <row r="81" spans="1:5" ht="128.25" x14ac:dyDescent="0.25">
      <c r="A81" s="44" t="s">
        <v>282</v>
      </c>
      <c r="B81" s="57" t="s">
        <v>228</v>
      </c>
      <c r="C81" s="28" t="s">
        <v>448</v>
      </c>
      <c r="D81" s="44" t="s">
        <v>2</v>
      </c>
      <c r="E81" s="56" t="s">
        <v>351</v>
      </c>
    </row>
    <row r="82" spans="1:5" ht="51" x14ac:dyDescent="0.25">
      <c r="A82" s="44" t="s">
        <v>283</v>
      </c>
      <c r="B82" s="61" t="s">
        <v>153</v>
      </c>
      <c r="C82" s="28" t="s">
        <v>227</v>
      </c>
      <c r="D82" s="49" t="s">
        <v>114</v>
      </c>
      <c r="E82" s="56" t="s">
        <v>91</v>
      </c>
    </row>
    <row r="83" spans="1:5" ht="54" x14ac:dyDescent="0.25">
      <c r="A83" s="44" t="s">
        <v>284</v>
      </c>
      <c r="B83" s="57" t="s">
        <v>25</v>
      </c>
      <c r="C83" s="85"/>
      <c r="D83" s="44" t="s">
        <v>108</v>
      </c>
      <c r="E83" s="56" t="s">
        <v>134</v>
      </c>
    </row>
    <row r="84" spans="1:5" ht="54" x14ac:dyDescent="0.25">
      <c r="A84" s="44" t="s">
        <v>285</v>
      </c>
      <c r="B84" s="58" t="s">
        <v>205</v>
      </c>
      <c r="C84" s="63" t="s">
        <v>227</v>
      </c>
      <c r="D84" s="49" t="s">
        <v>114</v>
      </c>
      <c r="E84" s="134" t="s">
        <v>352</v>
      </c>
    </row>
    <row r="85" spans="1:5" ht="89.25" x14ac:dyDescent="0.25">
      <c r="A85" s="44" t="s">
        <v>286</v>
      </c>
      <c r="B85" s="61" t="s">
        <v>206</v>
      </c>
      <c r="C85" s="28" t="s">
        <v>449</v>
      </c>
      <c r="D85" s="44" t="s">
        <v>2</v>
      </c>
      <c r="E85" s="134" t="s">
        <v>353</v>
      </c>
    </row>
    <row r="86" spans="1:5" ht="36" x14ac:dyDescent="0.25">
      <c r="A86" s="44" t="s">
        <v>287</v>
      </c>
      <c r="B86" s="61" t="s">
        <v>154</v>
      </c>
      <c r="C86" s="27" t="s">
        <v>227</v>
      </c>
      <c r="D86" s="49" t="s">
        <v>114</v>
      </c>
      <c r="E86" s="135">
        <v>50922937</v>
      </c>
    </row>
    <row r="87" spans="1:5" ht="36" x14ac:dyDescent="0.25">
      <c r="A87" s="44" t="s">
        <v>288</v>
      </c>
      <c r="B87" s="57" t="s">
        <v>10</v>
      </c>
      <c r="C87" s="27" t="s">
        <v>227</v>
      </c>
      <c r="D87" s="45" t="s">
        <v>2</v>
      </c>
      <c r="E87" s="136">
        <v>0.1109</v>
      </c>
    </row>
    <row r="88" spans="1:5" ht="36" x14ac:dyDescent="0.25">
      <c r="A88" s="44" t="s">
        <v>289</v>
      </c>
      <c r="B88" s="57" t="s">
        <v>11</v>
      </c>
      <c r="C88" s="27" t="s">
        <v>227</v>
      </c>
      <c r="D88" s="45" t="s">
        <v>12</v>
      </c>
      <c r="E88" s="56">
        <v>1.663</v>
      </c>
    </row>
    <row r="89" spans="1:5" ht="18" x14ac:dyDescent="0.25">
      <c r="A89" s="93"/>
      <c r="B89" s="93"/>
      <c r="C89" s="94"/>
      <c r="D89" s="95"/>
      <c r="E89" s="89"/>
    </row>
    <row r="90" spans="1:5" ht="57" x14ac:dyDescent="0.25">
      <c r="A90" s="44" t="s">
        <v>290</v>
      </c>
      <c r="B90" s="57" t="s">
        <v>90</v>
      </c>
      <c r="C90" s="24" t="s">
        <v>450</v>
      </c>
      <c r="D90" s="49" t="s">
        <v>114</v>
      </c>
      <c r="E90" s="56" t="s">
        <v>66</v>
      </c>
    </row>
    <row r="91" spans="1:5" ht="38.25" x14ac:dyDescent="0.25">
      <c r="A91" s="44" t="s">
        <v>291</v>
      </c>
      <c r="B91" s="57" t="s">
        <v>155</v>
      </c>
      <c r="C91" s="21"/>
      <c r="D91" s="44"/>
      <c r="E91" s="134" t="s">
        <v>354</v>
      </c>
    </row>
    <row r="92" spans="1:5" ht="54" x14ac:dyDescent="0.25">
      <c r="A92" s="44" t="s">
        <v>292</v>
      </c>
      <c r="B92" s="57" t="s">
        <v>207</v>
      </c>
      <c r="C92" s="28" t="s">
        <v>156</v>
      </c>
      <c r="D92" s="49" t="s">
        <v>114</v>
      </c>
      <c r="E92" s="56" t="s">
        <v>28</v>
      </c>
    </row>
    <row r="93" spans="1:5" ht="54" x14ac:dyDescent="0.25">
      <c r="A93" s="44" t="s">
        <v>293</v>
      </c>
      <c r="B93" s="57" t="s">
        <v>157</v>
      </c>
      <c r="C93" s="28" t="s">
        <v>158</v>
      </c>
      <c r="D93" s="49" t="s">
        <v>114</v>
      </c>
      <c r="E93" s="56" t="s">
        <v>67</v>
      </c>
    </row>
    <row r="94" spans="1:5" ht="54" x14ac:dyDescent="0.25">
      <c r="A94" s="44" t="s">
        <v>294</v>
      </c>
      <c r="B94" s="57" t="s">
        <v>451</v>
      </c>
      <c r="C94" s="28" t="s">
        <v>208</v>
      </c>
      <c r="D94" s="49" t="s">
        <v>114</v>
      </c>
      <c r="E94" s="56" t="s">
        <v>28</v>
      </c>
    </row>
    <row r="95" spans="1:5" ht="54" x14ac:dyDescent="0.25">
      <c r="A95" s="44" t="s">
        <v>295</v>
      </c>
      <c r="B95" s="57" t="s">
        <v>452</v>
      </c>
      <c r="C95" s="28" t="s">
        <v>209</v>
      </c>
      <c r="D95" s="49" t="s">
        <v>114</v>
      </c>
      <c r="E95" s="56" t="s">
        <v>28</v>
      </c>
    </row>
    <row r="96" spans="1:5" ht="54" x14ac:dyDescent="0.25">
      <c r="A96" s="44" t="s">
        <v>296</v>
      </c>
      <c r="B96" s="57" t="s">
        <v>159</v>
      </c>
      <c r="C96" s="21"/>
      <c r="D96" s="49" t="s">
        <v>114</v>
      </c>
      <c r="E96" s="56" t="s">
        <v>28</v>
      </c>
    </row>
    <row r="97" spans="1:5" ht="85.5" x14ac:dyDescent="0.25">
      <c r="A97" s="44" t="s">
        <v>297</v>
      </c>
      <c r="B97" s="57" t="s">
        <v>88</v>
      </c>
      <c r="C97" s="28" t="s">
        <v>453</v>
      </c>
      <c r="D97" s="49" t="s">
        <v>114</v>
      </c>
      <c r="E97" s="56" t="s">
        <v>28</v>
      </c>
    </row>
    <row r="98" spans="1:5" ht="36" x14ac:dyDescent="0.25">
      <c r="A98" s="44" t="s">
        <v>298</v>
      </c>
      <c r="B98" s="57" t="s">
        <v>9</v>
      </c>
      <c r="C98" s="24"/>
      <c r="D98" s="49" t="s">
        <v>114</v>
      </c>
      <c r="E98" s="56" t="s">
        <v>28</v>
      </c>
    </row>
    <row r="99" spans="1:5" ht="42.75" x14ac:dyDescent="0.25">
      <c r="A99" s="44" t="s">
        <v>299</v>
      </c>
      <c r="B99" s="57" t="s">
        <v>454</v>
      </c>
      <c r="C99" s="28" t="s">
        <v>210</v>
      </c>
      <c r="D99" s="49" t="s">
        <v>114</v>
      </c>
      <c r="E99" s="56" t="s">
        <v>28</v>
      </c>
    </row>
    <row r="100" spans="1:5" ht="23.25" x14ac:dyDescent="0.25">
      <c r="A100" s="86" t="s">
        <v>226</v>
      </c>
      <c r="B100" s="93"/>
      <c r="C100" s="96"/>
      <c r="D100" s="97"/>
      <c r="E100" s="89"/>
    </row>
    <row r="101" spans="1:5" ht="153" x14ac:dyDescent="0.25">
      <c r="A101" s="44" t="s">
        <v>300</v>
      </c>
      <c r="B101" s="57" t="s">
        <v>100</v>
      </c>
      <c r="C101" s="25" t="s">
        <v>455</v>
      </c>
      <c r="D101" s="44"/>
      <c r="E101" s="56" t="s">
        <v>496</v>
      </c>
    </row>
    <row r="102" spans="1:5" ht="38.25" x14ac:dyDescent="0.25">
      <c r="A102" s="44" t="s">
        <v>301</v>
      </c>
      <c r="B102" s="40" t="s">
        <v>109</v>
      </c>
      <c r="C102" s="27" t="s">
        <v>107</v>
      </c>
      <c r="D102" s="44"/>
      <c r="E102" s="56" t="s">
        <v>497</v>
      </c>
    </row>
    <row r="103" spans="1:5" ht="51" x14ac:dyDescent="0.25">
      <c r="A103" s="44" t="s">
        <v>302</v>
      </c>
      <c r="B103" s="40" t="s">
        <v>212</v>
      </c>
      <c r="C103" s="12"/>
      <c r="D103" s="44" t="s">
        <v>116</v>
      </c>
      <c r="E103" s="134" t="s">
        <v>355</v>
      </c>
    </row>
    <row r="104" spans="1:5" ht="127.5" x14ac:dyDescent="0.25">
      <c r="A104" s="44" t="s">
        <v>303</v>
      </c>
      <c r="B104" s="40" t="s">
        <v>213</v>
      </c>
      <c r="C104" s="27" t="s">
        <v>211</v>
      </c>
      <c r="D104" s="44" t="s">
        <v>16</v>
      </c>
      <c r="E104" s="134" t="s">
        <v>356</v>
      </c>
    </row>
    <row r="105" spans="1:5" ht="140.25" x14ac:dyDescent="0.25">
      <c r="A105" s="44" t="s">
        <v>304</v>
      </c>
      <c r="B105" s="57" t="s">
        <v>110</v>
      </c>
      <c r="C105" s="27" t="s">
        <v>111</v>
      </c>
      <c r="D105" s="44"/>
      <c r="E105" s="56" t="s">
        <v>68</v>
      </c>
    </row>
    <row r="106" spans="1:5" ht="54" x14ac:dyDescent="0.25">
      <c r="A106" s="44" t="s">
        <v>305</v>
      </c>
      <c r="B106" s="57" t="s">
        <v>214</v>
      </c>
      <c r="C106" s="27"/>
      <c r="D106" s="44"/>
      <c r="E106" s="56">
        <v>4</v>
      </c>
    </row>
    <row r="107" spans="1:5" ht="72" x14ac:dyDescent="0.25">
      <c r="A107" s="44" t="s">
        <v>306</v>
      </c>
      <c r="B107" s="57" t="s">
        <v>456</v>
      </c>
      <c r="C107" s="27" t="s">
        <v>113</v>
      </c>
      <c r="D107" s="44" t="s">
        <v>114</v>
      </c>
      <c r="E107" s="56" t="s">
        <v>69</v>
      </c>
    </row>
    <row r="108" spans="1:5" ht="165.75" x14ac:dyDescent="0.25">
      <c r="A108" s="44" t="s">
        <v>307</v>
      </c>
      <c r="B108" s="57" t="s">
        <v>115</v>
      </c>
      <c r="C108" s="25" t="s">
        <v>215</v>
      </c>
      <c r="D108" s="44"/>
      <c r="E108" s="134" t="s">
        <v>357</v>
      </c>
    </row>
    <row r="109" spans="1:5" ht="72" x14ac:dyDescent="0.25">
      <c r="A109" s="44" t="s">
        <v>308</v>
      </c>
      <c r="B109" s="57" t="s">
        <v>89</v>
      </c>
      <c r="C109" s="27"/>
      <c r="D109" s="44" t="s">
        <v>16</v>
      </c>
      <c r="E109" s="56" t="s">
        <v>498</v>
      </c>
    </row>
    <row r="110" spans="1:5" ht="72" x14ac:dyDescent="0.25">
      <c r="A110" s="44" t="s">
        <v>309</v>
      </c>
      <c r="B110" s="57" t="s">
        <v>123</v>
      </c>
      <c r="C110" s="27"/>
      <c r="D110" s="44" t="s">
        <v>16</v>
      </c>
      <c r="E110" s="56" t="s">
        <v>499</v>
      </c>
    </row>
    <row r="111" spans="1:5" ht="140.25" x14ac:dyDescent="0.25">
      <c r="A111" s="44" t="s">
        <v>310</v>
      </c>
      <c r="B111" s="57" t="s">
        <v>122</v>
      </c>
      <c r="C111" s="26"/>
      <c r="D111" s="44" t="s">
        <v>16</v>
      </c>
      <c r="E111" s="134" t="s">
        <v>358</v>
      </c>
    </row>
    <row r="112" spans="1:5" ht="63.75" x14ac:dyDescent="0.25">
      <c r="A112" s="44" t="s">
        <v>311</v>
      </c>
      <c r="B112" s="57" t="s">
        <v>117</v>
      </c>
      <c r="C112" s="27"/>
      <c r="D112" s="44" t="s">
        <v>116</v>
      </c>
      <c r="E112" s="56" t="s">
        <v>70</v>
      </c>
    </row>
    <row r="113" spans="1:5" ht="72" x14ac:dyDescent="0.25">
      <c r="A113" s="44" t="s">
        <v>312</v>
      </c>
      <c r="B113" s="61" t="s">
        <v>216</v>
      </c>
      <c r="C113" s="26"/>
      <c r="D113" s="44" t="s">
        <v>116</v>
      </c>
      <c r="E113" s="56" t="s">
        <v>135</v>
      </c>
    </row>
    <row r="114" spans="1:5" ht="23.25" x14ac:dyDescent="0.25">
      <c r="A114" s="86" t="s">
        <v>220</v>
      </c>
      <c r="B114" s="93"/>
      <c r="C114" s="96"/>
      <c r="D114" s="97"/>
      <c r="E114" s="89"/>
    </row>
    <row r="115" spans="1:5" ht="36" x14ac:dyDescent="0.25">
      <c r="A115" s="44" t="s">
        <v>457</v>
      </c>
      <c r="B115" s="61" t="s">
        <v>161</v>
      </c>
      <c r="C115" s="27" t="s">
        <v>217</v>
      </c>
      <c r="D115" s="50"/>
      <c r="E115" s="56" t="s">
        <v>28</v>
      </c>
    </row>
    <row r="116" spans="1:5" ht="54" x14ac:dyDescent="0.25">
      <c r="A116" s="44" t="s">
        <v>458</v>
      </c>
      <c r="B116" s="57" t="s">
        <v>160</v>
      </c>
      <c r="C116" s="21"/>
      <c r="D116" s="44" t="s">
        <v>13</v>
      </c>
      <c r="E116" s="56" t="s">
        <v>28</v>
      </c>
    </row>
    <row r="117" spans="1:5" ht="85.5" x14ac:dyDescent="0.25">
      <c r="A117" s="44" t="s">
        <v>313</v>
      </c>
      <c r="B117" s="57" t="s">
        <v>162</v>
      </c>
      <c r="C117" s="27" t="s">
        <v>459</v>
      </c>
      <c r="D117" s="44" t="s">
        <v>2</v>
      </c>
      <c r="E117" s="56" t="s">
        <v>71</v>
      </c>
    </row>
    <row r="118" spans="1:5" ht="99.75" x14ac:dyDescent="0.25">
      <c r="A118" s="44" t="s">
        <v>314</v>
      </c>
      <c r="B118" s="57" t="s">
        <v>163</v>
      </c>
      <c r="C118" s="28" t="s">
        <v>460</v>
      </c>
      <c r="D118" s="44" t="s">
        <v>164</v>
      </c>
      <c r="E118" s="56" t="s">
        <v>72</v>
      </c>
    </row>
    <row r="119" spans="1:5" ht="54" x14ac:dyDescent="0.25">
      <c r="A119" s="44" t="s">
        <v>315</v>
      </c>
      <c r="B119" s="57" t="s">
        <v>218</v>
      </c>
      <c r="C119" s="28" t="s">
        <v>137</v>
      </c>
      <c r="D119" s="45" t="s">
        <v>14</v>
      </c>
      <c r="E119" s="72" t="s">
        <v>73</v>
      </c>
    </row>
    <row r="120" spans="1:5" ht="57" x14ac:dyDescent="0.25">
      <c r="A120" s="44" t="s">
        <v>316</v>
      </c>
      <c r="B120" s="57" t="s">
        <v>165</v>
      </c>
      <c r="C120" s="28" t="s">
        <v>138</v>
      </c>
      <c r="D120" s="45" t="s">
        <v>14</v>
      </c>
      <c r="E120" s="56" t="s">
        <v>74</v>
      </c>
    </row>
    <row r="121" spans="1:5" ht="23.25" x14ac:dyDescent="0.25">
      <c r="A121" s="86" t="s">
        <v>219</v>
      </c>
      <c r="B121" s="93"/>
      <c r="C121" s="94"/>
      <c r="D121" s="95"/>
      <c r="E121" s="89"/>
    </row>
    <row r="122" spans="1:5" ht="18" x14ac:dyDescent="0.25">
      <c r="A122" s="44" t="s">
        <v>317</v>
      </c>
      <c r="B122" s="57" t="s">
        <v>15</v>
      </c>
      <c r="C122" s="27" t="s">
        <v>139</v>
      </c>
      <c r="D122" s="44"/>
      <c r="E122" s="56" t="s">
        <v>28</v>
      </c>
    </row>
    <row r="123" spans="1:5" ht="57" x14ac:dyDescent="0.25">
      <c r="A123" s="44" t="s">
        <v>318</v>
      </c>
      <c r="B123" s="61" t="s">
        <v>17</v>
      </c>
      <c r="C123" s="28" t="s">
        <v>461</v>
      </c>
      <c r="D123" s="45"/>
      <c r="E123" s="56" t="s">
        <v>28</v>
      </c>
    </row>
    <row r="124" spans="1:5" ht="57" x14ac:dyDescent="0.25">
      <c r="A124" s="44" t="s">
        <v>319</v>
      </c>
      <c r="B124" s="61" t="s">
        <v>166</v>
      </c>
      <c r="C124" s="28" t="s">
        <v>462</v>
      </c>
      <c r="D124" s="45"/>
      <c r="E124" s="56" t="s">
        <v>28</v>
      </c>
    </row>
    <row r="125" spans="1:5" ht="42.75" x14ac:dyDescent="0.25">
      <c r="A125" s="44" t="s">
        <v>320</v>
      </c>
      <c r="B125" s="61" t="s">
        <v>167</v>
      </c>
      <c r="C125" s="28" t="s">
        <v>463</v>
      </c>
      <c r="D125" s="45"/>
      <c r="E125" s="56" t="s">
        <v>28</v>
      </c>
    </row>
    <row r="126" spans="1:5" ht="54" x14ac:dyDescent="0.25">
      <c r="A126" s="44" t="s">
        <v>321</v>
      </c>
      <c r="B126" s="61" t="s">
        <v>18</v>
      </c>
      <c r="C126" s="24" t="s">
        <v>79</v>
      </c>
      <c r="D126" s="45"/>
      <c r="E126" s="56" t="s">
        <v>28</v>
      </c>
    </row>
    <row r="127" spans="1:5" ht="54" x14ac:dyDescent="0.25">
      <c r="A127" s="44" t="s">
        <v>322</v>
      </c>
      <c r="B127" s="57" t="s">
        <v>19</v>
      </c>
      <c r="C127" s="28" t="s">
        <v>464</v>
      </c>
      <c r="D127" s="44"/>
      <c r="E127" s="56" t="s">
        <v>28</v>
      </c>
    </row>
    <row r="128" spans="1:5" ht="255" x14ac:dyDescent="0.25">
      <c r="A128" s="44" t="s">
        <v>323</v>
      </c>
      <c r="B128" s="57" t="s">
        <v>21</v>
      </c>
      <c r="C128" s="24" t="s">
        <v>79</v>
      </c>
      <c r="D128" s="44"/>
      <c r="E128" s="56" t="s">
        <v>75</v>
      </c>
    </row>
    <row r="129" spans="1:5" ht="42.75" x14ac:dyDescent="0.25">
      <c r="A129" s="44" t="s">
        <v>324</v>
      </c>
      <c r="B129" s="57" t="s">
        <v>20</v>
      </c>
      <c r="C129" s="24" t="s">
        <v>221</v>
      </c>
      <c r="D129" s="44"/>
      <c r="E129" s="56" t="s">
        <v>76</v>
      </c>
    </row>
    <row r="130" spans="1:5" ht="38.25" x14ac:dyDescent="0.25">
      <c r="A130" s="44" t="s">
        <v>325</v>
      </c>
      <c r="B130" s="57" t="s">
        <v>22</v>
      </c>
      <c r="C130" s="24"/>
      <c r="D130" s="44"/>
      <c r="E130" s="56" t="s">
        <v>77</v>
      </c>
    </row>
    <row r="131" spans="1:5" x14ac:dyDescent="0.25">
      <c r="B131" s="140"/>
    </row>
  </sheetData>
  <mergeCells count="5"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D3 ČB-S</vt:lpstr>
      <vt:lpstr>Vzorový projekt SSC</vt:lpstr>
      <vt:lpstr>Vzorový projekt NDS</vt:lpstr>
      <vt:lpstr>Vzorový projekt ZSSK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Menkeová Zuzana</cp:lastModifiedBy>
  <cp:lastPrinted>2018-09-28T12:28:00Z</cp:lastPrinted>
  <dcterms:created xsi:type="dcterms:W3CDTF">2017-09-14T20:51:18Z</dcterms:created>
  <dcterms:modified xsi:type="dcterms:W3CDTF">2021-12-21T08:28:08Z</dcterms:modified>
</cp:coreProperties>
</file>